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adranka\Desktop\2025\FINANCIJSKI IZVJEŠTAJI 2025\FIN.IZVJEŠTAJ - 12.MJ 2025\"/>
    </mc:Choice>
  </mc:AlternateContent>
  <xr:revisionPtr revIDLastSave="0" documentId="13_ncr:1_{3A76E651-53CA-4D72-9841-38C40D450FD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E335" i="9"/>
  <c r="F334" i="9"/>
  <c r="H333" i="9"/>
  <c r="G333" i="9"/>
  <c r="E333" i="9" s="1"/>
  <c r="B333" i="9" s="1"/>
  <c r="F333" i="9"/>
  <c r="H332" i="9"/>
  <c r="G332" i="9"/>
  <c r="E332" i="9" s="1"/>
  <c r="B332" i="9" s="1"/>
  <c r="F332" i="9"/>
  <c r="H331" i="9"/>
  <c r="E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E291" i="9"/>
  <c r="M290" i="9"/>
  <c r="F290" i="9" s="1"/>
  <c r="L290" i="9"/>
  <c r="E290" i="9"/>
  <c r="B290" i="9"/>
  <c r="M289" i="9"/>
  <c r="L289" i="9"/>
  <c r="F289" i="9" s="1"/>
  <c r="E289" i="9"/>
  <c r="B289" i="9" s="1"/>
  <c r="M288" i="9"/>
  <c r="L288" i="9"/>
  <c r="E288" i="9"/>
  <c r="M287" i="9"/>
  <c r="L287" i="9"/>
  <c r="E287" i="9"/>
  <c r="M286" i="9"/>
  <c r="F286" i="9" s="1"/>
  <c r="B286" i="9" s="1"/>
  <c r="L286" i="9"/>
  <c r="E286" i="9"/>
  <c r="M285" i="9"/>
  <c r="L285" i="9"/>
  <c r="F285" i="9"/>
  <c r="E285" i="9"/>
  <c r="B285" i="9" s="1"/>
  <c r="M284" i="9"/>
  <c r="L284" i="9"/>
  <c r="F284" i="9"/>
  <c r="B284" i="9" s="1"/>
  <c r="E284" i="9"/>
  <c r="M283" i="9"/>
  <c r="L283" i="9"/>
  <c r="E283" i="9"/>
  <c r="M282" i="9"/>
  <c r="F282" i="9" s="1"/>
  <c r="B282" i="9" s="1"/>
  <c r="L282" i="9"/>
  <c r="E282" i="9"/>
  <c r="M281" i="9"/>
  <c r="L281" i="9"/>
  <c r="F281" i="9" s="1"/>
  <c r="E281" i="9"/>
  <c r="B281" i="9" s="1"/>
  <c r="M280" i="9"/>
  <c r="L280" i="9"/>
  <c r="F280" i="9" s="1"/>
  <c r="B280" i="9" s="1"/>
  <c r="E280" i="9"/>
  <c r="M279" i="9"/>
  <c r="L279" i="9"/>
  <c r="E279" i="9"/>
  <c r="M278" i="9"/>
  <c r="F278" i="9" s="1"/>
  <c r="L278" i="9"/>
  <c r="E278" i="9"/>
  <c r="B278" i="9" s="1"/>
  <c r="M277" i="9"/>
  <c r="L277" i="9"/>
  <c r="F277" i="9"/>
  <c r="E277" i="9"/>
  <c r="M276" i="9"/>
  <c r="L276" i="9"/>
  <c r="F276" i="9"/>
  <c r="B276" i="9" s="1"/>
  <c r="E276" i="9"/>
  <c r="M275" i="9"/>
  <c r="L275" i="9"/>
  <c r="E275" i="9"/>
  <c r="M274" i="9"/>
  <c r="F274" i="9" s="1"/>
  <c r="L274" i="9"/>
  <c r="E274" i="9"/>
  <c r="B274" i="9"/>
  <c r="M273" i="9"/>
  <c r="L273" i="9"/>
  <c r="F273" i="9" s="1"/>
  <c r="E273" i="9"/>
  <c r="B273" i="9" s="1"/>
  <c r="M272" i="9"/>
  <c r="L272" i="9"/>
  <c r="E272" i="9"/>
  <c r="M271" i="9"/>
  <c r="L271" i="9"/>
  <c r="E271" i="9"/>
  <c r="M270" i="9"/>
  <c r="F270" i="9" s="1"/>
  <c r="B270" i="9" s="1"/>
  <c r="L270" i="9"/>
  <c r="E270" i="9"/>
  <c r="M269" i="9"/>
  <c r="L269" i="9"/>
  <c r="F269" i="9"/>
  <c r="E269" i="9"/>
  <c r="B269" i="9" s="1"/>
  <c r="M268" i="9"/>
  <c r="L268" i="9"/>
  <c r="F268" i="9"/>
  <c r="B268" i="9" s="1"/>
  <c r="E268" i="9"/>
  <c r="M267" i="9"/>
  <c r="L267" i="9"/>
  <c r="E267" i="9"/>
  <c r="M266" i="9"/>
  <c r="F266" i="9" s="1"/>
  <c r="B266" i="9" s="1"/>
  <c r="L266" i="9"/>
  <c r="E266" i="9"/>
  <c r="M265" i="9"/>
  <c r="L265" i="9"/>
  <c r="F265" i="9" s="1"/>
  <c r="E265" i="9"/>
  <c r="B265" i="9" s="1"/>
  <c r="M264" i="9"/>
  <c r="L264" i="9"/>
  <c r="F264" i="9" s="1"/>
  <c r="B264" i="9" s="1"/>
  <c r="E264" i="9"/>
  <c r="M263" i="9"/>
  <c r="L263" i="9"/>
  <c r="E263" i="9"/>
  <c r="M262" i="9"/>
  <c r="F262" i="9" s="1"/>
  <c r="L262" i="9"/>
  <c r="E262" i="9"/>
  <c r="B262" i="9" s="1"/>
  <c r="M261" i="9"/>
  <c r="L261" i="9"/>
  <c r="F261" i="9"/>
  <c r="E261" i="9"/>
  <c r="M260" i="9"/>
  <c r="L260" i="9"/>
  <c r="F260" i="9"/>
  <c r="B260" i="9" s="1"/>
  <c r="E260" i="9"/>
  <c r="M259" i="9"/>
  <c r="L259" i="9"/>
  <c r="E259" i="9"/>
  <c r="M258" i="9"/>
  <c r="F258" i="9" s="1"/>
  <c r="L258" i="9"/>
  <c r="E258" i="9"/>
  <c r="B258" i="9"/>
  <c r="M257" i="9"/>
  <c r="L257" i="9"/>
  <c r="F257" i="9" s="1"/>
  <c r="E257" i="9"/>
  <c r="B257" i="9" s="1"/>
  <c r="M256" i="9"/>
  <c r="L256" i="9"/>
  <c r="E256" i="9"/>
  <c r="M255" i="9"/>
  <c r="L255" i="9"/>
  <c r="E255" i="9"/>
  <c r="M254" i="9"/>
  <c r="F254" i="9" s="1"/>
  <c r="B254" i="9" s="1"/>
  <c r="L254" i="9"/>
  <c r="E254" i="9"/>
  <c r="M253" i="9"/>
  <c r="L253" i="9"/>
  <c r="F253" i="9"/>
  <c r="E253" i="9"/>
  <c r="B253" i="9" s="1"/>
  <c r="M252" i="9"/>
  <c r="L252" i="9"/>
  <c r="F252" i="9"/>
  <c r="B252" i="9" s="1"/>
  <c r="E252" i="9"/>
  <c r="M251" i="9"/>
  <c r="L251" i="9"/>
  <c r="E251" i="9"/>
  <c r="M250" i="9"/>
  <c r="F250" i="9" s="1"/>
  <c r="B250" i="9" s="1"/>
  <c r="L250" i="9"/>
  <c r="E250" i="9"/>
  <c r="M249" i="9"/>
  <c r="L249" i="9"/>
  <c r="F249" i="9" s="1"/>
  <c r="E249" i="9"/>
  <c r="B249" i="9" s="1"/>
  <c r="M248" i="9"/>
  <c r="L248" i="9"/>
  <c r="F248" i="9" s="1"/>
  <c r="B248" i="9" s="1"/>
  <c r="E248" i="9"/>
  <c r="M247" i="9"/>
  <c r="L247" i="9"/>
  <c r="E247" i="9"/>
  <c r="M246" i="9"/>
  <c r="F246" i="9" s="1"/>
  <c r="L246" i="9"/>
  <c r="E246" i="9"/>
  <c r="B246" i="9" s="1"/>
  <c r="M245" i="9"/>
  <c r="L245" i="9"/>
  <c r="F245" i="9"/>
  <c r="E245" i="9"/>
  <c r="M244" i="9"/>
  <c r="L244" i="9"/>
  <c r="F244" i="9"/>
  <c r="B244" i="9" s="1"/>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F237" i="9" s="1"/>
  <c r="L237" i="9"/>
  <c r="E237" i="9"/>
  <c r="M236" i="9"/>
  <c r="L236" i="9"/>
  <c r="E236" i="9"/>
  <c r="M235" i="9"/>
  <c r="L235" i="9"/>
  <c r="E235" i="9"/>
  <c r="M234" i="9"/>
  <c r="F234" i="9" s="1"/>
  <c r="B234" i="9" s="1"/>
  <c r="L234" i="9"/>
  <c r="E234" i="9"/>
  <c r="M233" i="9"/>
  <c r="L233" i="9"/>
  <c r="F233" i="9" s="1"/>
  <c r="E233" i="9"/>
  <c r="B233" i="9" s="1"/>
  <c r="M232" i="9"/>
  <c r="L232" i="9"/>
  <c r="F232" i="9" s="1"/>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G169" i="9"/>
  <c r="F169" i="9"/>
  <c r="H168" i="9"/>
  <c r="G168" i="9"/>
  <c r="F168" i="9"/>
  <c r="E168" i="9"/>
  <c r="B168" i="9" s="1"/>
  <c r="H167" i="9"/>
  <c r="G167" i="9"/>
  <c r="F167" i="9"/>
  <c r="E167" i="9"/>
  <c r="H166" i="9"/>
  <c r="G166" i="9"/>
  <c r="E166" i="9" s="1"/>
  <c r="B166" i="9" s="1"/>
  <c r="F166" i="9"/>
  <c r="H165" i="9"/>
  <c r="G165" i="9"/>
  <c r="F165" i="9"/>
  <c r="H164" i="9"/>
  <c r="G164" i="9"/>
  <c r="F164" i="9"/>
  <c r="H163" i="9"/>
  <c r="G163" i="9"/>
  <c r="F163" i="9"/>
  <c r="E163" i="9"/>
  <c r="B163" i="9" s="1"/>
  <c r="H162" i="9"/>
  <c r="G162" i="9"/>
  <c r="F162" i="9"/>
  <c r="E162" i="9"/>
  <c r="H161" i="9"/>
  <c r="G161" i="9"/>
  <c r="F161" i="9"/>
  <c r="H160" i="9"/>
  <c r="G160" i="9"/>
  <c r="F160" i="9"/>
  <c r="E160" i="9"/>
  <c r="B160" i="9" s="1"/>
  <c r="H159" i="9"/>
  <c r="G159" i="9"/>
  <c r="F159" i="9"/>
  <c r="E159" i="9"/>
  <c r="H158" i="9"/>
  <c r="G158" i="9"/>
  <c r="E158" i="9" s="1"/>
  <c r="F158" i="9"/>
  <c r="H157" i="9"/>
  <c r="G157" i="9"/>
  <c r="F157" i="9"/>
  <c r="F156" i="9"/>
  <c r="H155" i="9"/>
  <c r="E155" i="9" s="1"/>
  <c r="B155" i="9" s="1"/>
  <c r="G155" i="9"/>
  <c r="F155" i="9"/>
  <c r="H154" i="9"/>
  <c r="G154" i="9"/>
  <c r="F154" i="9"/>
  <c r="E154" i="9"/>
  <c r="B154" i="9" s="1"/>
  <c r="H153" i="9"/>
  <c r="G153" i="9"/>
  <c r="F153" i="9"/>
  <c r="H152" i="9"/>
  <c r="G152" i="9"/>
  <c r="F152" i="9"/>
  <c r="E152" i="9"/>
  <c r="B152" i="9" s="1"/>
  <c r="H151" i="9"/>
  <c r="G151" i="9"/>
  <c r="F151" i="9"/>
  <c r="E151" i="9"/>
  <c r="H150" i="9"/>
  <c r="G150" i="9"/>
  <c r="E150" i="9" s="1"/>
  <c r="B150" i="9" s="1"/>
  <c r="F150" i="9"/>
  <c r="H149" i="9"/>
  <c r="G149" i="9"/>
  <c r="F149" i="9"/>
  <c r="H148" i="9"/>
  <c r="G148" i="9"/>
  <c r="F148" i="9"/>
  <c r="H147" i="9"/>
  <c r="G147" i="9"/>
  <c r="F147" i="9"/>
  <c r="E147" i="9"/>
  <c r="B147" i="9" s="1"/>
  <c r="H146" i="9"/>
  <c r="G146" i="9"/>
  <c r="F146" i="9"/>
  <c r="E146" i="9"/>
  <c r="H145" i="9"/>
  <c r="G145" i="9"/>
  <c r="F145" i="9"/>
  <c r="H144" i="9"/>
  <c r="G144" i="9"/>
  <c r="F144" i="9"/>
  <c r="E144" i="9"/>
  <c r="B144" i="9" s="1"/>
  <c r="H143" i="9"/>
  <c r="G143" i="9"/>
  <c r="F143" i="9"/>
  <c r="E143" i="9"/>
  <c r="H142" i="9"/>
  <c r="G142" i="9"/>
  <c r="E142" i="9" s="1"/>
  <c r="B142" i="9" s="1"/>
  <c r="F142" i="9"/>
  <c r="H141" i="9"/>
  <c r="G141" i="9"/>
  <c r="F141" i="9"/>
  <c r="H140" i="9"/>
  <c r="G140" i="9"/>
  <c r="F140" i="9"/>
  <c r="H139" i="9"/>
  <c r="G139" i="9"/>
  <c r="F139" i="9"/>
  <c r="E139" i="9"/>
  <c r="B139" i="9" s="1"/>
  <c r="H138" i="9"/>
  <c r="G138" i="9"/>
  <c r="F138" i="9"/>
  <c r="E138" i="9"/>
  <c r="H137" i="9"/>
  <c r="G137" i="9"/>
  <c r="F137" i="9"/>
  <c r="H136" i="9"/>
  <c r="G136" i="9"/>
  <c r="F136" i="9"/>
  <c r="E136" i="9"/>
  <c r="B136" i="9" s="1"/>
  <c r="H135" i="9"/>
  <c r="G135" i="9"/>
  <c r="F135" i="9"/>
  <c r="E135" i="9"/>
  <c r="H134" i="9"/>
  <c r="G134" i="9"/>
  <c r="E134" i="9" s="1"/>
  <c r="F134" i="9"/>
  <c r="H133" i="9"/>
  <c r="G133" i="9"/>
  <c r="F133" i="9"/>
  <c r="H132" i="9"/>
  <c r="G132" i="9"/>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F126" i="9"/>
  <c r="H125" i="9"/>
  <c r="G125" i="9"/>
  <c r="F125" i="9"/>
  <c r="H124" i="9"/>
  <c r="G124" i="9"/>
  <c r="F124" i="9"/>
  <c r="H123" i="9"/>
  <c r="E123" i="9" s="1"/>
  <c r="B123" i="9" s="1"/>
  <c r="G123" i="9"/>
  <c r="F123" i="9"/>
  <c r="H122" i="9"/>
  <c r="G122" i="9"/>
  <c r="F122" i="9"/>
  <c r="E122" i="9"/>
  <c r="B122" i="9" s="1"/>
  <c r="H121" i="9"/>
  <c r="G121" i="9"/>
  <c r="F121" i="9"/>
  <c r="H120" i="9"/>
  <c r="E120" i="9" s="1"/>
  <c r="G120" i="9"/>
  <c r="F120" i="9"/>
  <c r="B120" i="9"/>
  <c r="H119" i="9"/>
  <c r="G119" i="9"/>
  <c r="F119" i="9"/>
  <c r="E119" i="9"/>
  <c r="B119" i="9" s="1"/>
  <c r="H118" i="9"/>
  <c r="G118" i="9"/>
  <c r="E118" i="9" s="1"/>
  <c r="F118" i="9"/>
  <c r="H117" i="9"/>
  <c r="G117" i="9"/>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F101" i="9"/>
  <c r="H100" i="9"/>
  <c r="G100" i="9"/>
  <c r="E100" i="9" s="1"/>
  <c r="B100" i="9" s="1"/>
  <c r="F100" i="9"/>
  <c r="H99" i="9"/>
  <c r="E99" i="9" s="1"/>
  <c r="B99" i="9" s="1"/>
  <c r="G99" i="9"/>
  <c r="F99" i="9"/>
  <c r="H98" i="9"/>
  <c r="G98" i="9"/>
  <c r="F98" i="9"/>
  <c r="E98" i="9"/>
  <c r="B98" i="9" s="1"/>
  <c r="H97" i="9"/>
  <c r="G97" i="9"/>
  <c r="F97" i="9"/>
  <c r="H96" i="9"/>
  <c r="E96" i="9" s="1"/>
  <c r="G96" i="9"/>
  <c r="F96" i="9"/>
  <c r="B96" i="9"/>
  <c r="H95" i="9"/>
  <c r="G95" i="9"/>
  <c r="F95" i="9"/>
  <c r="E95" i="9"/>
  <c r="B95" i="9" s="1"/>
  <c r="H94" i="9"/>
  <c r="G94" i="9"/>
  <c r="E94" i="9" s="1"/>
  <c r="F94" i="9"/>
  <c r="H93" i="9"/>
  <c r="G93" i="9"/>
  <c r="F93" i="9"/>
  <c r="H92" i="9"/>
  <c r="G92" i="9"/>
  <c r="E92" i="9" s="1"/>
  <c r="B92" i="9" s="1"/>
  <c r="F92" i="9"/>
  <c r="H91" i="9"/>
  <c r="E91" i="9" s="1"/>
  <c r="B91" i="9" s="1"/>
  <c r="G91" i="9"/>
  <c r="F91" i="9"/>
  <c r="H90" i="9"/>
  <c r="G90" i="9"/>
  <c r="F90" i="9"/>
  <c r="E90" i="9"/>
  <c r="B90" i="9" s="1"/>
  <c r="H89" i="9"/>
  <c r="G89" i="9"/>
  <c r="F89" i="9"/>
  <c r="H88" i="9"/>
  <c r="E88" i="9" s="1"/>
  <c r="G88" i="9"/>
  <c r="F88" i="9"/>
  <c r="B88" i="9"/>
  <c r="H87" i="9"/>
  <c r="G87" i="9"/>
  <c r="F87" i="9"/>
  <c r="E87" i="9"/>
  <c r="B87" i="9" s="1"/>
  <c r="H86" i="9"/>
  <c r="G86" i="9"/>
  <c r="E86" i="9" s="1"/>
  <c r="F86" i="9"/>
  <c r="H85" i="9"/>
  <c r="G85" i="9"/>
  <c r="F85" i="9"/>
  <c r="H84" i="9"/>
  <c r="G84" i="9"/>
  <c r="E84" i="9" s="1"/>
  <c r="B84" i="9" s="1"/>
  <c r="F84" i="9"/>
  <c r="H83" i="9"/>
  <c r="E83" i="9" s="1"/>
  <c r="B83" i="9" s="1"/>
  <c r="G83" i="9"/>
  <c r="F83" i="9"/>
  <c r="H82" i="9"/>
  <c r="G82" i="9"/>
  <c r="F82" i="9"/>
  <c r="E82" i="9"/>
  <c r="B82" i="9" s="1"/>
  <c r="H81" i="9"/>
  <c r="G81" i="9"/>
  <c r="F81" i="9"/>
  <c r="H80" i="9"/>
  <c r="E80" i="9" s="1"/>
  <c r="B80" i="9" s="1"/>
  <c r="G80" i="9"/>
  <c r="F80" i="9"/>
  <c r="H79" i="9"/>
  <c r="G79" i="9"/>
  <c r="F79" i="9"/>
  <c r="E79" i="9"/>
  <c r="B79" i="9" s="1"/>
  <c r="H78" i="9"/>
  <c r="G78" i="9"/>
  <c r="E78" i="9" s="1"/>
  <c r="F78" i="9"/>
  <c r="H77" i="9"/>
  <c r="G77" i="9"/>
  <c r="F77" i="9"/>
  <c r="H76" i="9"/>
  <c r="G76" i="9"/>
  <c r="E76" i="9" s="1"/>
  <c r="B76" i="9" s="1"/>
  <c r="F76" i="9"/>
  <c r="H75" i="9"/>
  <c r="E75" i="9" s="1"/>
  <c r="B75" i="9" s="1"/>
  <c r="G75" i="9"/>
  <c r="F75" i="9"/>
  <c r="H74" i="9"/>
  <c r="G74" i="9"/>
  <c r="F74" i="9"/>
  <c r="E74" i="9"/>
  <c r="B74" i="9" s="1"/>
  <c r="H73" i="9"/>
  <c r="G73" i="9"/>
  <c r="F73" i="9"/>
  <c r="H72" i="9"/>
  <c r="E72" i="9" s="1"/>
  <c r="B72" i="9" s="1"/>
  <c r="G72" i="9"/>
  <c r="F72" i="9"/>
  <c r="H71" i="9"/>
  <c r="G71" i="9"/>
  <c r="F71" i="9"/>
  <c r="E71" i="9"/>
  <c r="B71" i="9" s="1"/>
  <c r="H70" i="9"/>
  <c r="G70" i="9"/>
  <c r="E70" i="9" s="1"/>
  <c r="F70" i="9"/>
  <c r="H69" i="9"/>
  <c r="G69" i="9"/>
  <c r="F69" i="9"/>
  <c r="H68" i="9"/>
  <c r="G68" i="9"/>
  <c r="E68" i="9" s="1"/>
  <c r="B68" i="9" s="1"/>
  <c r="F68" i="9"/>
  <c r="H67" i="9"/>
  <c r="E67" i="9" s="1"/>
  <c r="B67" i="9" s="1"/>
  <c r="G67" i="9"/>
  <c r="F67" i="9"/>
  <c r="H66" i="9"/>
  <c r="G66" i="9"/>
  <c r="F66" i="9"/>
  <c r="E66" i="9"/>
  <c r="B66" i="9" s="1"/>
  <c r="H65" i="9"/>
  <c r="G65" i="9"/>
  <c r="F65" i="9"/>
  <c r="H64" i="9"/>
  <c r="E64" i="9" s="1"/>
  <c r="G64" i="9"/>
  <c r="F64" i="9"/>
  <c r="B64" i="9"/>
  <c r="H63" i="9"/>
  <c r="G63" i="9"/>
  <c r="F63" i="9"/>
  <c r="E63" i="9"/>
  <c r="B63" i="9" s="1"/>
  <c r="H62" i="9"/>
  <c r="G62" i="9"/>
  <c r="E62" i="9" s="1"/>
  <c r="F62" i="9"/>
  <c r="H61" i="9"/>
  <c r="G61" i="9"/>
  <c r="F61" i="9"/>
  <c r="H60" i="9"/>
  <c r="G60" i="9"/>
  <c r="E60" i="9" s="1"/>
  <c r="B60" i="9" s="1"/>
  <c r="F60" i="9"/>
  <c r="H59" i="9"/>
  <c r="E59" i="9" s="1"/>
  <c r="B59" i="9" s="1"/>
  <c r="G59" i="9"/>
  <c r="F59" i="9"/>
  <c r="H58" i="9"/>
  <c r="G58" i="9"/>
  <c r="F58" i="9"/>
  <c r="E58" i="9"/>
  <c r="B58" i="9" s="1"/>
  <c r="H57" i="9"/>
  <c r="G57" i="9"/>
  <c r="F57" i="9"/>
  <c r="H56" i="9"/>
  <c r="E56" i="9" s="1"/>
  <c r="G56" i="9"/>
  <c r="F56" i="9"/>
  <c r="B56" i="9"/>
  <c r="H55" i="9"/>
  <c r="E55" i="9" s="1"/>
  <c r="B55" i="9" s="1"/>
  <c r="G55" i="9"/>
  <c r="F55" i="9"/>
  <c r="H54" i="9"/>
  <c r="G54" i="9"/>
  <c r="F54" i="9"/>
  <c r="H53" i="9"/>
  <c r="G53" i="9"/>
  <c r="F53" i="9"/>
  <c r="H52" i="9"/>
  <c r="G52" i="9"/>
  <c r="F52" i="9"/>
  <c r="H51" i="9"/>
  <c r="E51" i="9" s="1"/>
  <c r="B51" i="9" s="1"/>
  <c r="G51" i="9"/>
  <c r="F51" i="9"/>
  <c r="H50" i="9"/>
  <c r="G50" i="9"/>
  <c r="F50" i="9"/>
  <c r="E50" i="9"/>
  <c r="B50" i="9" s="1"/>
  <c r="H49" i="9"/>
  <c r="G49" i="9"/>
  <c r="F49" i="9"/>
  <c r="H48" i="9"/>
  <c r="E48" i="9" s="1"/>
  <c r="B48" i="9" s="1"/>
  <c r="G48" i="9"/>
  <c r="F48" i="9"/>
  <c r="H47" i="9"/>
  <c r="G47" i="9"/>
  <c r="F47" i="9"/>
  <c r="E47" i="9"/>
  <c r="B47" i="9" s="1"/>
  <c r="H46" i="9"/>
  <c r="G46" i="9"/>
  <c r="E46" i="9" s="1"/>
  <c r="F46" i="9"/>
  <c r="H45" i="9"/>
  <c r="G45" i="9"/>
  <c r="F45" i="9"/>
  <c r="H44" i="9"/>
  <c r="G44" i="9"/>
  <c r="E44" i="9" s="1"/>
  <c r="B44" i="9" s="1"/>
  <c r="F44" i="9"/>
  <c r="H43" i="9"/>
  <c r="E43" i="9" s="1"/>
  <c r="B43" i="9" s="1"/>
  <c r="G43" i="9"/>
  <c r="F43" i="9"/>
  <c r="H42" i="9"/>
  <c r="G42" i="9"/>
  <c r="F42" i="9"/>
  <c r="E42" i="9"/>
  <c r="B42" i="9" s="1"/>
  <c r="H41" i="9"/>
  <c r="G41" i="9"/>
  <c r="F41" i="9"/>
  <c r="H40" i="9"/>
  <c r="E40" i="9" s="1"/>
  <c r="B40" i="9" s="1"/>
  <c r="G40" i="9"/>
  <c r="F40" i="9"/>
  <c r="H39" i="9"/>
  <c r="E39" i="9" s="1"/>
  <c r="B39" i="9" s="1"/>
  <c r="G39" i="9"/>
  <c r="F39" i="9"/>
  <c r="H38" i="9"/>
  <c r="G38" i="9"/>
  <c r="E38" i="9" s="1"/>
  <c r="F38" i="9"/>
  <c r="H37" i="9"/>
  <c r="G37" i="9"/>
  <c r="F37" i="9"/>
  <c r="H36" i="9"/>
  <c r="G36" i="9"/>
  <c r="F36" i="9"/>
  <c r="H35" i="9"/>
  <c r="E35" i="9" s="1"/>
  <c r="B35" i="9" s="1"/>
  <c r="G35" i="9"/>
  <c r="F35" i="9"/>
  <c r="H34" i="9"/>
  <c r="G34" i="9"/>
  <c r="F34" i="9"/>
  <c r="E34" i="9"/>
  <c r="B34" i="9" s="1"/>
  <c r="H33" i="9"/>
  <c r="G33" i="9"/>
  <c r="F33" i="9"/>
  <c r="H32" i="9"/>
  <c r="E32" i="9" s="1"/>
  <c r="G32" i="9"/>
  <c r="F32" i="9"/>
  <c r="B32" i="9"/>
  <c r="H31" i="9"/>
  <c r="G31" i="9"/>
  <c r="F31" i="9"/>
  <c r="H30" i="9"/>
  <c r="G30" i="9"/>
  <c r="E30" i="9" s="1"/>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E296" i="9" s="1"/>
  <c r="B296" i="9" s="1"/>
  <c r="I3" i="9"/>
  <c r="G310" i="9" s="1"/>
  <c r="H3" i="9"/>
  <c r="G3" i="9"/>
  <c r="D104" i="8"/>
  <c r="I41" i="3" s="1"/>
  <c r="D97" i="8"/>
  <c r="D92" i="8"/>
  <c r="D87" i="8"/>
  <c r="D82" i="8"/>
  <c r="C1659" i="1" s="1"/>
  <c r="D77" i="8"/>
  <c r="D72" i="8"/>
  <c r="D67" i="8"/>
  <c r="D62" i="8"/>
  <c r="C1639" i="1" s="1"/>
  <c r="D57" i="8"/>
  <c r="D51" i="8" s="1"/>
  <c r="D45" i="8" s="1"/>
  <c r="I40" i="3" s="1"/>
  <c r="D52" i="8"/>
  <c r="D46" i="8"/>
  <c r="C1623" i="1" s="1"/>
  <c r="D37" i="8"/>
  <c r="D27" i="8"/>
  <c r="D18" i="8"/>
  <c r="D8" i="8"/>
  <c r="D6" i="8" s="1"/>
  <c r="E44" i="7"/>
  <c r="I36" i="3" s="1"/>
  <c r="D44" i="7"/>
  <c r="C1577" i="1" s="1"/>
  <c r="E39" i="7"/>
  <c r="D1572" i="1" s="1"/>
  <c r="D39" i="7"/>
  <c r="D38" i="7" s="1"/>
  <c r="C1571" i="1" s="1"/>
  <c r="E30" i="7"/>
  <c r="D30" i="7"/>
  <c r="C1563" i="1" s="1"/>
  <c r="E23" i="7"/>
  <c r="E22" i="7" s="1"/>
  <c r="D23" i="7"/>
  <c r="D22" i="7" s="1"/>
  <c r="E14" i="7"/>
  <c r="D14" i="7"/>
  <c r="C1547" i="1" s="1"/>
  <c r="E7" i="7"/>
  <c r="D1540"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1215" i="1" s="1"/>
  <c r="H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1" i="5" s="1"/>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1" i="5"/>
  <c r="F80" i="5"/>
  <c r="F79" i="5"/>
  <c r="F78" i="5"/>
  <c r="F77" i="5"/>
  <c r="E76" i="5"/>
  <c r="D76" i="5"/>
  <c r="D70" i="5" s="1"/>
  <c r="F75" i="5"/>
  <c r="F74" i="5"/>
  <c r="F73" i="5"/>
  <c r="F72" i="5"/>
  <c r="F71"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1057" i="1" s="1"/>
  <c r="H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C1024" i="1" s="1"/>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E466" i="4" s="1"/>
  <c r="E430" i="4" s="1"/>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C423" i="1" s="1"/>
  <c r="F427"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1" i="1" s="1"/>
  <c r="D366" i="4"/>
  <c r="F365" i="4"/>
  <c r="F364" i="4"/>
  <c r="F363"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D309" i="4" s="1"/>
  <c r="F309" i="4" s="1"/>
  <c r="E309"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G161" i="1"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D135" i="4"/>
  <c r="F135" i="4" s="1"/>
  <c r="E134"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D82" i="4" s="1"/>
  <c r="F82" i="4" s="1"/>
  <c r="F81" i="4"/>
  <c r="F80" i="4"/>
  <c r="F79" i="4"/>
  <c r="F78" i="4"/>
  <c r="E77" i="4"/>
  <c r="D77" i="4"/>
  <c r="F77" i="4" s="1"/>
  <c r="F76" i="4"/>
  <c r="F75" i="4"/>
  <c r="F74" i="4"/>
  <c r="E74" i="4"/>
  <c r="D70" i="1"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D7" i="4"/>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G1682" i="1"/>
  <c r="C1682"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H1662" i="1" s="1"/>
  <c r="G1661" i="1"/>
  <c r="C1661" i="1"/>
  <c r="H1661" i="1" s="1"/>
  <c r="C1660" i="1"/>
  <c r="G1660" i="1" s="1"/>
  <c r="H1659" i="1"/>
  <c r="G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H1638" i="1"/>
  <c r="G1638" i="1"/>
  <c r="C1638" i="1"/>
  <c r="G1637" i="1"/>
  <c r="C1637" i="1"/>
  <c r="H1637" i="1" s="1"/>
  <c r="H1636" i="1"/>
  <c r="C1636" i="1"/>
  <c r="G1636" i="1" s="1"/>
  <c r="H1635" i="1"/>
  <c r="G1635" i="1"/>
  <c r="C1635" i="1"/>
  <c r="C1634" i="1"/>
  <c r="H1634" i="1" s="1"/>
  <c r="G1633" i="1"/>
  <c r="C1633" i="1"/>
  <c r="H1633" i="1" s="1"/>
  <c r="C1632" i="1"/>
  <c r="G1632" i="1" s="1"/>
  <c r="H1631" i="1"/>
  <c r="G1631" i="1"/>
  <c r="C1631" i="1"/>
  <c r="H1630" i="1"/>
  <c r="G1630" i="1"/>
  <c r="C1630" i="1"/>
  <c r="C1629" i="1"/>
  <c r="H1629" i="1" s="1"/>
  <c r="H1628" i="1"/>
  <c r="C1628" i="1"/>
  <c r="G1628" i="1" s="1"/>
  <c r="H1627" i="1"/>
  <c r="G1627" i="1"/>
  <c r="C1627" i="1"/>
  <c r="G1626" i="1"/>
  <c r="C1626" i="1"/>
  <c r="H1626" i="1" s="1"/>
  <c r="G1625" i="1"/>
  <c r="C1625" i="1"/>
  <c r="H1625" i="1" s="1"/>
  <c r="H1624" i="1"/>
  <c r="C1624" i="1"/>
  <c r="G1624" i="1" s="1"/>
  <c r="H1623" i="1"/>
  <c r="G1623" i="1"/>
  <c r="H1622" i="1"/>
  <c r="C1622" i="1"/>
  <c r="G1622" i="1" s="1"/>
  <c r="H1620" i="1"/>
  <c r="C1620" i="1"/>
  <c r="G1620" i="1" s="1"/>
  <c r="H1619" i="1"/>
  <c r="G1619" i="1"/>
  <c r="C1619" i="1"/>
  <c r="C1618" i="1"/>
  <c r="G1618" i="1" s="1"/>
  <c r="C1617" i="1"/>
  <c r="H1617" i="1" s="1"/>
  <c r="C1616" i="1"/>
  <c r="H1615" i="1"/>
  <c r="G1615" i="1"/>
  <c r="C1615" i="1"/>
  <c r="G1614" i="1"/>
  <c r="C1614" i="1"/>
  <c r="H1614" i="1" s="1"/>
  <c r="C1613" i="1"/>
  <c r="C1612" i="1"/>
  <c r="G1612" i="1" s="1"/>
  <c r="H1611" i="1"/>
  <c r="G1611" i="1"/>
  <c r="C1611" i="1"/>
  <c r="H1610" i="1"/>
  <c r="C1610" i="1"/>
  <c r="G1610" i="1" s="1"/>
  <c r="G1609" i="1"/>
  <c r="C1609" i="1"/>
  <c r="H1609" i="1" s="1"/>
  <c r="C1608" i="1"/>
  <c r="H1607" i="1"/>
  <c r="G1607" i="1"/>
  <c r="C1607" i="1"/>
  <c r="C1606" i="1"/>
  <c r="H1606" i="1" s="1"/>
  <c r="C1605" i="1"/>
  <c r="C1604" i="1"/>
  <c r="G1604" i="1" s="1"/>
  <c r="H1603" i="1"/>
  <c r="G1603" i="1"/>
  <c r="C1603" i="1"/>
  <c r="C1601" i="1"/>
  <c r="H1601" i="1" s="1"/>
  <c r="C1600" i="1"/>
  <c r="H1599" i="1"/>
  <c r="G1599" i="1"/>
  <c r="C1599" i="1"/>
  <c r="H1598" i="1"/>
  <c r="G1598" i="1"/>
  <c r="C1598" i="1"/>
  <c r="C1597" i="1"/>
  <c r="C1596" i="1"/>
  <c r="G1596" i="1" s="1"/>
  <c r="H1595" i="1"/>
  <c r="G1595" i="1"/>
  <c r="C1595" i="1"/>
  <c r="H1594" i="1"/>
  <c r="C1594" i="1"/>
  <c r="G1594" i="1" s="1"/>
  <c r="G1593" i="1"/>
  <c r="C1593" i="1"/>
  <c r="H1593" i="1" s="1"/>
  <c r="C1592" i="1"/>
  <c r="H1591" i="1"/>
  <c r="G1591" i="1"/>
  <c r="C1591" i="1"/>
  <c r="H1590" i="1"/>
  <c r="C1590" i="1"/>
  <c r="G1590" i="1" s="1"/>
  <c r="C1589" i="1"/>
  <c r="H1588" i="1"/>
  <c r="C1588" i="1"/>
  <c r="G1588" i="1" s="1"/>
  <c r="H1587" i="1"/>
  <c r="G1587" i="1"/>
  <c r="C1587" i="1"/>
  <c r="C1586" i="1"/>
  <c r="G1586" i="1" s="1"/>
  <c r="C1584" i="1"/>
  <c r="C1582" i="1"/>
  <c r="G1582" i="1" s="1"/>
  <c r="H1581" i="1"/>
  <c r="D1581" i="1"/>
  <c r="C1581" i="1"/>
  <c r="J1581" i="1" s="1"/>
  <c r="D1580" i="1"/>
  <c r="C1580" i="1"/>
  <c r="D1579" i="1"/>
  <c r="J1579" i="1" s="1"/>
  <c r="C1579" i="1"/>
  <c r="G1579" i="1" s="1"/>
  <c r="D1578" i="1"/>
  <c r="H1578" i="1" s="1"/>
  <c r="C1578" i="1"/>
  <c r="D1577" i="1"/>
  <c r="D1576" i="1"/>
  <c r="J1576" i="1" s="1"/>
  <c r="C1576" i="1"/>
  <c r="D1575" i="1"/>
  <c r="C1575" i="1"/>
  <c r="G1575" i="1" s="1"/>
  <c r="D1574" i="1"/>
  <c r="H1574" i="1" s="1"/>
  <c r="C1574" i="1"/>
  <c r="D1573" i="1"/>
  <c r="C1573" i="1"/>
  <c r="G1573" i="1" s="1"/>
  <c r="D1570" i="1"/>
  <c r="G1570" i="1" s="1"/>
  <c r="C1570" i="1"/>
  <c r="D1569" i="1"/>
  <c r="C1569" i="1"/>
  <c r="G1569" i="1" s="1"/>
  <c r="D1568" i="1"/>
  <c r="J1568" i="1" s="1"/>
  <c r="C1568" i="1"/>
  <c r="D1567" i="1"/>
  <c r="C1567" i="1"/>
  <c r="G1567" i="1" s="1"/>
  <c r="D1566" i="1"/>
  <c r="C1566" i="1"/>
  <c r="H1566" i="1" s="1"/>
  <c r="D1565" i="1"/>
  <c r="C1565" i="1"/>
  <c r="G1565" i="1" s="1"/>
  <c r="D1564" i="1"/>
  <c r="C1564" i="1"/>
  <c r="D1563" i="1"/>
  <c r="D1562" i="1"/>
  <c r="C1562" i="1"/>
  <c r="D1561" i="1"/>
  <c r="H1561" i="1" s="1"/>
  <c r="C1561" i="1"/>
  <c r="D1560" i="1"/>
  <c r="C1560" i="1"/>
  <c r="G1560" i="1" s="1"/>
  <c r="D1559" i="1"/>
  <c r="J1559" i="1" s="1"/>
  <c r="C1559" i="1"/>
  <c r="H1558" i="1"/>
  <c r="D1558" i="1"/>
  <c r="C1558" i="1"/>
  <c r="G1558" i="1" s="1"/>
  <c r="D1557" i="1"/>
  <c r="C1557" i="1"/>
  <c r="D1554" i="1"/>
  <c r="C1554" i="1"/>
  <c r="D1553" i="1"/>
  <c r="J1553" i="1" s="1"/>
  <c r="C1553" i="1"/>
  <c r="D1552" i="1"/>
  <c r="C1552" i="1"/>
  <c r="G1552" i="1" s="1"/>
  <c r="D1551" i="1"/>
  <c r="C1551" i="1"/>
  <c r="D1550" i="1"/>
  <c r="C1550" i="1"/>
  <c r="G1550" i="1" s="1"/>
  <c r="D1549" i="1"/>
  <c r="C1549" i="1"/>
  <c r="H1548" i="1"/>
  <c r="D1548" i="1"/>
  <c r="C1548" i="1"/>
  <c r="G1548" i="1" s="1"/>
  <c r="D1547" i="1"/>
  <c r="D1546" i="1"/>
  <c r="C1546" i="1"/>
  <c r="D1545" i="1"/>
  <c r="C1545" i="1"/>
  <c r="H1544" i="1"/>
  <c r="D1544" i="1"/>
  <c r="C1544" i="1"/>
  <c r="J1544" i="1" s="1"/>
  <c r="G1543" i="1"/>
  <c r="I1543" i="1" s="1"/>
  <c r="D1543" i="1"/>
  <c r="C1543" i="1"/>
  <c r="H1543" i="1" s="1"/>
  <c r="H1542" i="1"/>
  <c r="D1542" i="1"/>
  <c r="C1542" i="1"/>
  <c r="J1542" i="1" s="1"/>
  <c r="D1541" i="1"/>
  <c r="C1541" i="1"/>
  <c r="H1541" i="1" s="1"/>
  <c r="D1536" i="1"/>
  <c r="C1536" i="1"/>
  <c r="G1535" i="1"/>
  <c r="D1535" i="1"/>
  <c r="C1535" i="1"/>
  <c r="H1535" i="1" s="1"/>
  <c r="D1534" i="1"/>
  <c r="G1534" i="1" s="1"/>
  <c r="C1534" i="1"/>
  <c r="D1533" i="1"/>
  <c r="C1533" i="1"/>
  <c r="H1533" i="1" s="1"/>
  <c r="D1532" i="1"/>
  <c r="C1532" i="1"/>
  <c r="G1531" i="1"/>
  <c r="D1531" i="1"/>
  <c r="C1531" i="1"/>
  <c r="H1531" i="1" s="1"/>
  <c r="D1530" i="1"/>
  <c r="G1530" i="1" s="1"/>
  <c r="C1530" i="1"/>
  <c r="D1529" i="1"/>
  <c r="C1529" i="1"/>
  <c r="H1529" i="1" s="1"/>
  <c r="D1528" i="1"/>
  <c r="C1528" i="1"/>
  <c r="G1527" i="1"/>
  <c r="D1527" i="1"/>
  <c r="C1527" i="1"/>
  <c r="H1527" i="1" s="1"/>
  <c r="D1526" i="1"/>
  <c r="G1526" i="1" s="1"/>
  <c r="C1526" i="1"/>
  <c r="D1525" i="1"/>
  <c r="C1525" i="1"/>
  <c r="H1525" i="1" s="1"/>
  <c r="D1524" i="1"/>
  <c r="C1524" i="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D1505" i="1"/>
  <c r="H1505" i="1" s="1"/>
  <c r="C1505" i="1"/>
  <c r="H1504" i="1"/>
  <c r="D1504" i="1"/>
  <c r="C1504" i="1"/>
  <c r="G1504" i="1" s="1"/>
  <c r="D1503" i="1"/>
  <c r="H1503" i="1" s="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H1400" i="1"/>
  <c r="D1400" i="1"/>
  <c r="C1400" i="1"/>
  <c r="G1400" i="1" s="1"/>
  <c r="D1399" i="1"/>
  <c r="C1399" i="1"/>
  <c r="D1398" i="1"/>
  <c r="C1398" i="1"/>
  <c r="G1398" i="1" s="1"/>
  <c r="H1397" i="1"/>
  <c r="D1397" i="1"/>
  <c r="C1397" i="1"/>
  <c r="G1397" i="1" s="1"/>
  <c r="D1396" i="1"/>
  <c r="C1396" i="1"/>
  <c r="G1396" i="1" s="1"/>
  <c r="D1395" i="1"/>
  <c r="C1395" i="1"/>
  <c r="D1394" i="1"/>
  <c r="C1394" i="1"/>
  <c r="G1394" i="1" s="1"/>
  <c r="D1393" i="1"/>
  <c r="C1393" i="1"/>
  <c r="G1393" i="1" s="1"/>
  <c r="H1392" i="1"/>
  <c r="D1392" i="1"/>
  <c r="C1392" i="1"/>
  <c r="D1391" i="1"/>
  <c r="C1391" i="1"/>
  <c r="D1390" i="1"/>
  <c r="H1390" i="1" s="1"/>
  <c r="C1390" i="1"/>
  <c r="G1390" i="1" s="1"/>
  <c r="D1389" i="1"/>
  <c r="C1389" i="1"/>
  <c r="G1389" i="1" s="1"/>
  <c r="H1388" i="1"/>
  <c r="D1388" i="1"/>
  <c r="C1388" i="1"/>
  <c r="D1387" i="1"/>
  <c r="C1387" i="1"/>
  <c r="D1386" i="1"/>
  <c r="C1386" i="1"/>
  <c r="G1386" i="1" s="1"/>
  <c r="H1385" i="1"/>
  <c r="D1385" i="1"/>
  <c r="C1385" i="1"/>
  <c r="D1384" i="1"/>
  <c r="C1384" i="1"/>
  <c r="D1383" i="1"/>
  <c r="H1383" i="1" s="1"/>
  <c r="C1383" i="1"/>
  <c r="D1382" i="1"/>
  <c r="C1382" i="1"/>
  <c r="G1382" i="1" s="1"/>
  <c r="H1381" i="1"/>
  <c r="D1381" i="1"/>
  <c r="C1381" i="1"/>
  <c r="H1380" i="1"/>
  <c r="D1380" i="1"/>
  <c r="C1380" i="1"/>
  <c r="G1380" i="1" s="1"/>
  <c r="D1379" i="1"/>
  <c r="C1379" i="1"/>
  <c r="D1378" i="1"/>
  <c r="H1378" i="1" s="1"/>
  <c r="C1378" i="1"/>
  <c r="G1378" i="1" s="1"/>
  <c r="D1377" i="1"/>
  <c r="C1377" i="1"/>
  <c r="H1377" i="1" s="1"/>
  <c r="D1376" i="1"/>
  <c r="C1376" i="1"/>
  <c r="G1376" i="1" s="1"/>
  <c r="D1375" i="1"/>
  <c r="H1375" i="1" s="1"/>
  <c r="C1375" i="1"/>
  <c r="D1374" i="1"/>
  <c r="C1374" i="1"/>
  <c r="G1374" i="1" s="1"/>
  <c r="H1373" i="1"/>
  <c r="D1373" i="1"/>
  <c r="C1373" i="1"/>
  <c r="H1372" i="1"/>
  <c r="D1372" i="1"/>
  <c r="C1372" i="1"/>
  <c r="D1371" i="1"/>
  <c r="C1371" i="1"/>
  <c r="D1370" i="1"/>
  <c r="H1370" i="1" s="1"/>
  <c r="C1370" i="1"/>
  <c r="G1370" i="1" s="1"/>
  <c r="D1369" i="1"/>
  <c r="C1369" i="1"/>
  <c r="H1368" i="1"/>
  <c r="D1368" i="1"/>
  <c r="C1368" i="1"/>
  <c r="G1368" i="1" s="1"/>
  <c r="D1367" i="1"/>
  <c r="H1367" i="1" s="1"/>
  <c r="C1367" i="1"/>
  <c r="H1366" i="1"/>
  <c r="D1366" i="1"/>
  <c r="C1366" i="1"/>
  <c r="G1366" i="1" s="1"/>
  <c r="H1365" i="1"/>
  <c r="D1365" i="1"/>
  <c r="C1365" i="1"/>
  <c r="G1365" i="1" s="1"/>
  <c r="H1364" i="1"/>
  <c r="D1364" i="1"/>
  <c r="C1364" i="1"/>
  <c r="D1363" i="1"/>
  <c r="H1363" i="1" s="1"/>
  <c r="C1363" i="1"/>
  <c r="H1362" i="1"/>
  <c r="D1362" i="1"/>
  <c r="C1362" i="1"/>
  <c r="G1362" i="1" s="1"/>
  <c r="D1361" i="1"/>
  <c r="H1361" i="1" s="1"/>
  <c r="C1361" i="1"/>
  <c r="H1360" i="1"/>
  <c r="D1360" i="1"/>
  <c r="C1360" i="1"/>
  <c r="D1359" i="1"/>
  <c r="H1359" i="1" s="1"/>
  <c r="C1359" i="1"/>
  <c r="H1358" i="1"/>
  <c r="D1358" i="1"/>
  <c r="C1358" i="1"/>
  <c r="G1358" i="1" s="1"/>
  <c r="D1357" i="1"/>
  <c r="H1357" i="1" s="1"/>
  <c r="C1357" i="1"/>
  <c r="H1356" i="1"/>
  <c r="D1356" i="1"/>
  <c r="C1356" i="1"/>
  <c r="D1355" i="1"/>
  <c r="H1355" i="1" s="1"/>
  <c r="C1355" i="1"/>
  <c r="H1354" i="1"/>
  <c r="D1354" i="1"/>
  <c r="C1354" i="1"/>
  <c r="G1354" i="1" s="1"/>
  <c r="H1353" i="1"/>
  <c r="D1353" i="1"/>
  <c r="C1353" i="1"/>
  <c r="G1353" i="1" s="1"/>
  <c r="H1352" i="1"/>
  <c r="D1352" i="1"/>
  <c r="C1352" i="1"/>
  <c r="G1352" i="1" s="1"/>
  <c r="D1351" i="1"/>
  <c r="H1351" i="1" s="1"/>
  <c r="C1351" i="1"/>
  <c r="D1350" i="1"/>
  <c r="H1350" i="1" s="1"/>
  <c r="C1350" i="1"/>
  <c r="G1350" i="1" s="1"/>
  <c r="H1349" i="1"/>
  <c r="D1349" i="1"/>
  <c r="C1349" i="1"/>
  <c r="G1349" i="1" s="1"/>
  <c r="H1348" i="1"/>
  <c r="D1348" i="1"/>
  <c r="C1348" i="1"/>
  <c r="D1347" i="1"/>
  <c r="H1347" i="1" s="1"/>
  <c r="C1347" i="1"/>
  <c r="H1346" i="1"/>
  <c r="D1346" i="1"/>
  <c r="C1346" i="1"/>
  <c r="G1346" i="1" s="1"/>
  <c r="H1345" i="1"/>
  <c r="D1345" i="1"/>
  <c r="C1345" i="1"/>
  <c r="G1345" i="1" s="1"/>
  <c r="H1344" i="1"/>
  <c r="D1344" i="1"/>
  <c r="C1344" i="1"/>
  <c r="G1344" i="1" s="1"/>
  <c r="D1343" i="1"/>
  <c r="H1343" i="1" s="1"/>
  <c r="C1343" i="1"/>
  <c r="D1342" i="1"/>
  <c r="H1342" i="1" s="1"/>
  <c r="C1342" i="1"/>
  <c r="D1341" i="1"/>
  <c r="H1341" i="1" s="1"/>
  <c r="C1341" i="1"/>
  <c r="G1341" i="1" s="1"/>
  <c r="D1340" i="1"/>
  <c r="C1340" i="1"/>
  <c r="D1339" i="1"/>
  <c r="H1339" i="1" s="1"/>
  <c r="C1339" i="1"/>
  <c r="H1338" i="1"/>
  <c r="D1338" i="1"/>
  <c r="C1338" i="1"/>
  <c r="D1337" i="1"/>
  <c r="H1337" i="1" s="1"/>
  <c r="C1337" i="1"/>
  <c r="D1336" i="1"/>
  <c r="H1336" i="1" s="1"/>
  <c r="C1336" i="1"/>
  <c r="G1336" i="1" s="1"/>
  <c r="D1335" i="1"/>
  <c r="H1335" i="1" s="1"/>
  <c r="C1335" i="1"/>
  <c r="H1334" i="1"/>
  <c r="D1334" i="1"/>
  <c r="C1334" i="1"/>
  <c r="D1333" i="1"/>
  <c r="H1333" i="1" s="1"/>
  <c r="C1333" i="1"/>
  <c r="D1332" i="1"/>
  <c r="H1332" i="1" s="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D1325" i="1"/>
  <c r="H1325" i="1" s="1"/>
  <c r="C1325" i="1"/>
  <c r="D1324" i="1"/>
  <c r="H1324" i="1" s="1"/>
  <c r="C1324" i="1"/>
  <c r="G1324" i="1" s="1"/>
  <c r="D1323" i="1"/>
  <c r="C1323" i="1"/>
  <c r="G1323" i="1" s="1"/>
  <c r="H1322" i="1"/>
  <c r="D1322" i="1"/>
  <c r="C1322" i="1"/>
  <c r="G1322" i="1" s="1"/>
  <c r="D1321" i="1"/>
  <c r="C1321" i="1"/>
  <c r="D1320" i="1"/>
  <c r="H1320" i="1" s="1"/>
  <c r="C1320" i="1"/>
  <c r="G1320" i="1" s="1"/>
  <c r="D1319" i="1"/>
  <c r="C1319" i="1"/>
  <c r="G1319" i="1" s="1"/>
  <c r="D1318" i="1"/>
  <c r="C1318" i="1"/>
  <c r="G1318" i="1" s="1"/>
  <c r="D1317" i="1"/>
  <c r="C1317" i="1"/>
  <c r="D1316" i="1"/>
  <c r="H1316" i="1" s="1"/>
  <c r="C1316" i="1"/>
  <c r="G1316" i="1" s="1"/>
  <c r="D1315" i="1"/>
  <c r="H1315" i="1" s="1"/>
  <c r="C1315" i="1"/>
  <c r="D1314" i="1"/>
  <c r="H1314" i="1" s="1"/>
  <c r="C1314" i="1"/>
  <c r="H1313" i="1"/>
  <c r="D1313" i="1"/>
  <c r="C1313" i="1"/>
  <c r="G1313" i="1" s="1"/>
  <c r="D1312" i="1"/>
  <c r="H1312" i="1" s="1"/>
  <c r="C1312" i="1"/>
  <c r="D1311" i="1"/>
  <c r="C1311" i="1"/>
  <c r="H1310" i="1"/>
  <c r="D1310" i="1"/>
  <c r="C1310" i="1"/>
  <c r="G1310" i="1" s="1"/>
  <c r="D1309" i="1"/>
  <c r="H1309" i="1" s="1"/>
  <c r="C1309" i="1"/>
  <c r="D1308" i="1"/>
  <c r="H1308" i="1" s="1"/>
  <c r="C1308" i="1"/>
  <c r="G1308" i="1" s="1"/>
  <c r="D1307" i="1"/>
  <c r="C1307" i="1"/>
  <c r="G1307" i="1" s="1"/>
  <c r="D1306" i="1"/>
  <c r="H1306" i="1" s="1"/>
  <c r="C1306" i="1"/>
  <c r="D1305" i="1"/>
  <c r="H1305" i="1" s="1"/>
  <c r="C1305" i="1"/>
  <c r="D1304" i="1"/>
  <c r="H1304" i="1" s="1"/>
  <c r="C1304" i="1"/>
  <c r="H1303" i="1"/>
  <c r="D1303" i="1"/>
  <c r="C1303" i="1"/>
  <c r="H1302" i="1"/>
  <c r="D1302" i="1"/>
  <c r="C1302" i="1"/>
  <c r="D1301" i="1"/>
  <c r="H1301" i="1" s="1"/>
  <c r="C1301" i="1"/>
  <c r="C1300" i="1"/>
  <c r="D1299" i="1"/>
  <c r="C1299" i="1"/>
  <c r="D1298" i="1"/>
  <c r="H1298" i="1" s="1"/>
  <c r="C1298" i="1"/>
  <c r="D1297" i="1"/>
  <c r="C1297" i="1"/>
  <c r="D1296" i="1"/>
  <c r="C1296" i="1"/>
  <c r="G1296" i="1" s="1"/>
  <c r="C1295" i="1"/>
  <c r="H1294" i="1"/>
  <c r="D1294" i="1"/>
  <c r="C1294" i="1"/>
  <c r="D1293" i="1"/>
  <c r="C1293" i="1"/>
  <c r="D1292" i="1"/>
  <c r="C1292" i="1"/>
  <c r="D1291" i="1"/>
  <c r="C1291" i="1"/>
  <c r="G1291" i="1" s="1"/>
  <c r="D1290" i="1"/>
  <c r="C1290" i="1"/>
  <c r="H1290" i="1" s="1"/>
  <c r="D1289" i="1"/>
  <c r="C1289" i="1"/>
  <c r="D1288" i="1"/>
  <c r="H1288" i="1" s="1"/>
  <c r="C1288" i="1"/>
  <c r="H1287" i="1"/>
  <c r="D1287" i="1"/>
  <c r="C1287" i="1"/>
  <c r="D1286" i="1"/>
  <c r="H1286" i="1" s="1"/>
  <c r="C1286" i="1"/>
  <c r="H1285" i="1"/>
  <c r="D1285" i="1"/>
  <c r="C1285" i="1"/>
  <c r="G1285" i="1" s="1"/>
  <c r="D1284" i="1"/>
  <c r="C1284" i="1"/>
  <c r="H1283" i="1"/>
  <c r="D1283" i="1"/>
  <c r="C1283" i="1"/>
  <c r="D1282" i="1"/>
  <c r="H1282" i="1" s="1"/>
  <c r="C1282" i="1"/>
  <c r="C1281" i="1"/>
  <c r="D1280" i="1"/>
  <c r="C1280" i="1"/>
  <c r="D1279" i="1"/>
  <c r="C1279" i="1"/>
  <c r="G1279" i="1" s="1"/>
  <c r="D1277" i="1"/>
  <c r="C1277" i="1"/>
  <c r="D1276" i="1"/>
  <c r="C1276" i="1"/>
  <c r="G1276" i="1" s="1"/>
  <c r="D1275" i="1"/>
  <c r="C1275" i="1"/>
  <c r="D1274" i="1"/>
  <c r="H1274" i="1" s="1"/>
  <c r="C1274" i="1"/>
  <c r="G1274" i="1" s="1"/>
  <c r="D1273" i="1"/>
  <c r="C1273" i="1"/>
  <c r="G1273" i="1" s="1"/>
  <c r="H1272" i="1"/>
  <c r="D1272" i="1"/>
  <c r="C1272" i="1"/>
  <c r="D1271" i="1"/>
  <c r="C1271" i="1"/>
  <c r="H1270" i="1"/>
  <c r="D1270" i="1"/>
  <c r="C1270" i="1"/>
  <c r="G1270" i="1" s="1"/>
  <c r="D1269" i="1"/>
  <c r="H1269" i="1" s="1"/>
  <c r="C1269" i="1"/>
  <c r="G1269" i="1" s="1"/>
  <c r="D1268" i="1"/>
  <c r="D1267" i="1"/>
  <c r="C1267" i="1"/>
  <c r="D1266" i="1"/>
  <c r="H1266" i="1" s="1"/>
  <c r="C1266" i="1"/>
  <c r="H1265" i="1"/>
  <c r="D1265" i="1"/>
  <c r="C1265" i="1"/>
  <c r="G1265" i="1" s="1"/>
  <c r="D1263" i="1"/>
  <c r="C1263" i="1"/>
  <c r="G1263" i="1" s="1"/>
  <c r="H1262" i="1"/>
  <c r="D1262" i="1"/>
  <c r="C1262" i="1"/>
  <c r="G1262" i="1" s="1"/>
  <c r="D1261" i="1"/>
  <c r="C1261" i="1"/>
  <c r="D1258" i="1"/>
  <c r="H1258" i="1" s="1"/>
  <c r="C1258" i="1"/>
  <c r="D1257" i="1"/>
  <c r="C1257" i="1"/>
  <c r="D1256" i="1"/>
  <c r="C1256" i="1"/>
  <c r="H1254" i="1"/>
  <c r="D1254" i="1"/>
  <c r="C1254" i="1"/>
  <c r="G1254" i="1" s="1"/>
  <c r="H1253" i="1"/>
  <c r="D1253" i="1"/>
  <c r="C1253" i="1"/>
  <c r="G1253" i="1" s="1"/>
  <c r="H1252" i="1"/>
  <c r="D1252" i="1"/>
  <c r="C1252" i="1"/>
  <c r="G1252" i="1" s="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D1223" i="1"/>
  <c r="H1222" i="1"/>
  <c r="D1222" i="1"/>
  <c r="C1222" i="1"/>
  <c r="G1222" i="1" s="1"/>
  <c r="H1221" i="1"/>
  <c r="D1221" i="1"/>
  <c r="C1221" i="1"/>
  <c r="G1221" i="1" s="1"/>
  <c r="H1220" i="1"/>
  <c r="D1220" i="1"/>
  <c r="C1220" i="1"/>
  <c r="D1219" i="1"/>
  <c r="H1219" i="1" s="1"/>
  <c r="C1219" i="1"/>
  <c r="D1218" i="1"/>
  <c r="H1218" i="1" s="1"/>
  <c r="C1218" i="1"/>
  <c r="G1218" i="1" s="1"/>
  <c r="D1217" i="1"/>
  <c r="H1217" i="1" s="1"/>
  <c r="C1217" i="1"/>
  <c r="G1217" i="1" s="1"/>
  <c r="H1216" i="1"/>
  <c r="D1216" i="1"/>
  <c r="C1216" i="1"/>
  <c r="C1215" i="1"/>
  <c r="D1214" i="1"/>
  <c r="H1214" i="1" s="1"/>
  <c r="C1214" i="1"/>
  <c r="G1214" i="1" s="1"/>
  <c r="H1213" i="1"/>
  <c r="D1213" i="1"/>
  <c r="C1213" i="1"/>
  <c r="G1213" i="1" s="1"/>
  <c r="H1212" i="1"/>
  <c r="D1212" i="1"/>
  <c r="C1212" i="1"/>
  <c r="G1212" i="1" s="1"/>
  <c r="D1211" i="1"/>
  <c r="H1211" i="1" s="1"/>
  <c r="C1211" i="1"/>
  <c r="H1210" i="1"/>
  <c r="D1210" i="1"/>
  <c r="C1210" i="1"/>
  <c r="G1210" i="1" s="1"/>
  <c r="D1209" i="1"/>
  <c r="H1209" i="1" s="1"/>
  <c r="C1209" i="1"/>
  <c r="C1208" i="1"/>
  <c r="D1206" i="1"/>
  <c r="C1206" i="1"/>
  <c r="D1205" i="1"/>
  <c r="C1205" i="1"/>
  <c r="D1204" i="1"/>
  <c r="C1204" i="1"/>
  <c r="D1203" i="1"/>
  <c r="C1203" i="1"/>
  <c r="G1203" i="1" s="1"/>
  <c r="D1202" i="1"/>
  <c r="H1202" i="1" s="1"/>
  <c r="C1202" i="1"/>
  <c r="D1201" i="1"/>
  <c r="C1201" i="1"/>
  <c r="H1200" i="1"/>
  <c r="D1200" i="1"/>
  <c r="C1200" i="1"/>
  <c r="G1200" i="1" s="1"/>
  <c r="H1199" i="1"/>
  <c r="D1199" i="1"/>
  <c r="C1199" i="1"/>
  <c r="G1199" i="1" s="1"/>
  <c r="H1198" i="1"/>
  <c r="D1198" i="1"/>
  <c r="C1198" i="1"/>
  <c r="G1198" i="1" s="1"/>
  <c r="D1197" i="1"/>
  <c r="C1197" i="1"/>
  <c r="G1197" i="1" s="1"/>
  <c r="D1196" i="1"/>
  <c r="C1196" i="1"/>
  <c r="G1196" i="1" s="1"/>
  <c r="H1195" i="1"/>
  <c r="D1195" i="1"/>
  <c r="C1195" i="1"/>
  <c r="G1195" i="1" s="1"/>
  <c r="H1194" i="1"/>
  <c r="D1194" i="1"/>
  <c r="C1194" i="1"/>
  <c r="G1194" i="1" s="1"/>
  <c r="D1193" i="1"/>
  <c r="C1193" i="1"/>
  <c r="G1193" i="1" s="1"/>
  <c r="D1192" i="1"/>
  <c r="C1192" i="1"/>
  <c r="G1192" i="1" s="1"/>
  <c r="D1191" i="1"/>
  <c r="C1191" i="1"/>
  <c r="G1191" i="1" s="1"/>
  <c r="D1190" i="1"/>
  <c r="C1190" i="1"/>
  <c r="G1190" i="1" s="1"/>
  <c r="D1189" i="1"/>
  <c r="H1189" i="1" s="1"/>
  <c r="C1189" i="1"/>
  <c r="D1188" i="1"/>
  <c r="C1188" i="1"/>
  <c r="D1187" i="1"/>
  <c r="H1187" i="1" s="1"/>
  <c r="C1187" i="1"/>
  <c r="H1186" i="1"/>
  <c r="D1186" i="1"/>
  <c r="C1186" i="1"/>
  <c r="G1186" i="1" s="1"/>
  <c r="D1184" i="1"/>
  <c r="C1184" i="1"/>
  <c r="D1183" i="1"/>
  <c r="C1183" i="1"/>
  <c r="D1179" i="1"/>
  <c r="H1179" i="1" s="1"/>
  <c r="C1179" i="1"/>
  <c r="H1178" i="1"/>
  <c r="D1178" i="1"/>
  <c r="C1178" i="1"/>
  <c r="D1177" i="1"/>
  <c r="H1177" i="1" s="1"/>
  <c r="C1177" i="1"/>
  <c r="D1176" i="1"/>
  <c r="H1176" i="1" s="1"/>
  <c r="C1176" i="1"/>
  <c r="D1175" i="1"/>
  <c r="H1175" i="1" s="1"/>
  <c r="C1175" i="1"/>
  <c r="G1175" i="1" s="1"/>
  <c r="H1174" i="1"/>
  <c r="D1174" i="1"/>
  <c r="C1174" i="1"/>
  <c r="G1174" i="1" s="1"/>
  <c r="D1173" i="1"/>
  <c r="H1173" i="1" s="1"/>
  <c r="C1173" i="1"/>
  <c r="H1172" i="1"/>
  <c r="D1172" i="1"/>
  <c r="C1172" i="1"/>
  <c r="G1172" i="1" s="1"/>
  <c r="H1171" i="1"/>
  <c r="D1171" i="1"/>
  <c r="C1171" i="1"/>
  <c r="D1170" i="1"/>
  <c r="H1170" i="1" s="1"/>
  <c r="C1170" i="1"/>
  <c r="D1169" i="1"/>
  <c r="H1169" i="1" s="1"/>
  <c r="C1169" i="1"/>
  <c r="H1168" i="1"/>
  <c r="D1168" i="1"/>
  <c r="C1168" i="1"/>
  <c r="D1167" i="1"/>
  <c r="C1167" i="1"/>
  <c r="D1166" i="1"/>
  <c r="C1166" i="1"/>
  <c r="H1165" i="1"/>
  <c r="D1165" i="1"/>
  <c r="C1165" i="1"/>
  <c r="G1165" i="1" s="1"/>
  <c r="D1164" i="1"/>
  <c r="H1164" i="1" s="1"/>
  <c r="C1164" i="1"/>
  <c r="D1163" i="1"/>
  <c r="C1163" i="1"/>
  <c r="H1162" i="1"/>
  <c r="D1162" i="1"/>
  <c r="C1162" i="1"/>
  <c r="G1162" i="1" s="1"/>
  <c r="D1161" i="1"/>
  <c r="H1161" i="1" s="1"/>
  <c r="C1161" i="1"/>
  <c r="G1161" i="1" s="1"/>
  <c r="D1160" i="1"/>
  <c r="H1160" i="1" s="1"/>
  <c r="C1160" i="1"/>
  <c r="D1159" i="1"/>
  <c r="H1159" i="1" s="1"/>
  <c r="C1159" i="1"/>
  <c r="G1159" i="1" s="1"/>
  <c r="D1158" i="1"/>
  <c r="H1158" i="1" s="1"/>
  <c r="C1158" i="1"/>
  <c r="D1157" i="1"/>
  <c r="H1157" i="1" s="1"/>
  <c r="C1157" i="1"/>
  <c r="G1157" i="1" s="1"/>
  <c r="D1156" i="1"/>
  <c r="H1156" i="1" s="1"/>
  <c r="C1156" i="1"/>
  <c r="C1155" i="1"/>
  <c r="H1154" i="1"/>
  <c r="D1154" i="1"/>
  <c r="C1154" i="1"/>
  <c r="G1154" i="1" s="1"/>
  <c r="D1153" i="1"/>
  <c r="H1153" i="1" s="1"/>
  <c r="C1153" i="1"/>
  <c r="G1153" i="1" s="1"/>
  <c r="D1151" i="1"/>
  <c r="H1151" i="1" s="1"/>
  <c r="C1151" i="1"/>
  <c r="D1150" i="1"/>
  <c r="H1150" i="1" s="1"/>
  <c r="C1150" i="1"/>
  <c r="D1149" i="1"/>
  <c r="H1149" i="1" s="1"/>
  <c r="C1149" i="1"/>
  <c r="D1148" i="1"/>
  <c r="H1148" i="1" s="1"/>
  <c r="C1148" i="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C1093" i="1"/>
  <c r="D1092" i="1"/>
  <c r="H1092" i="1" s="1"/>
  <c r="C1092" i="1"/>
  <c r="H1091" i="1"/>
  <c r="D1091" i="1"/>
  <c r="C1091" i="1"/>
  <c r="G1091" i="1" s="1"/>
  <c r="H1090" i="1"/>
  <c r="D1090" i="1"/>
  <c r="C1090" i="1"/>
  <c r="H1089" i="1"/>
  <c r="D1089" i="1"/>
  <c r="C1089" i="1"/>
  <c r="G1089" i="1" s="1"/>
  <c r="H1088" i="1"/>
  <c r="D1088" i="1"/>
  <c r="C1088" i="1"/>
  <c r="G1088" i="1" s="1"/>
  <c r="C1087" i="1"/>
  <c r="H1086" i="1"/>
  <c r="D1086" i="1"/>
  <c r="C1086" i="1"/>
  <c r="G1086" i="1" s="1"/>
  <c r="D1085" i="1"/>
  <c r="H1085" i="1" s="1"/>
  <c r="C1085" i="1"/>
  <c r="G1085" i="1" s="1"/>
  <c r="H1084" i="1"/>
  <c r="D1084" i="1"/>
  <c r="C1084" i="1"/>
  <c r="G1084" i="1" s="1"/>
  <c r="D1083" i="1"/>
  <c r="C1083" i="1"/>
  <c r="G1083" i="1" s="1"/>
  <c r="D1082" i="1"/>
  <c r="C1082" i="1"/>
  <c r="G1082" i="1" s="1"/>
  <c r="D1081" i="1"/>
  <c r="C1081" i="1"/>
  <c r="G1081" i="1" s="1"/>
  <c r="D1080" i="1"/>
  <c r="H1080" i="1" s="1"/>
  <c r="C1080" i="1"/>
  <c r="H1079" i="1"/>
  <c r="D1079" i="1"/>
  <c r="C1079" i="1"/>
  <c r="G1079" i="1" s="1"/>
  <c r="H1078" i="1"/>
  <c r="D1078" i="1"/>
  <c r="C1078" i="1"/>
  <c r="G1078" i="1" s="1"/>
  <c r="D1077" i="1"/>
  <c r="H1077" i="1" s="1"/>
  <c r="C1077" i="1"/>
  <c r="D1076" i="1"/>
  <c r="H1076" i="1" s="1"/>
  <c r="C1076" i="1"/>
  <c r="C1075" i="1"/>
  <c r="H1073" i="1"/>
  <c r="D1073" i="1"/>
  <c r="C1073" i="1"/>
  <c r="G1073" i="1" s="1"/>
  <c r="D1072" i="1"/>
  <c r="H1072" i="1" s="1"/>
  <c r="C1072" i="1"/>
  <c r="G1072" i="1" s="1"/>
  <c r="D1071" i="1"/>
  <c r="H1071" i="1" s="1"/>
  <c r="C1071" i="1"/>
  <c r="G1071" i="1" s="1"/>
  <c r="D1070" i="1"/>
  <c r="H1070" i="1" s="1"/>
  <c r="C1070" i="1"/>
  <c r="G1070" i="1" s="1"/>
  <c r="H1069" i="1"/>
  <c r="D1069" i="1"/>
  <c r="C1069" i="1"/>
  <c r="D1068" i="1"/>
  <c r="H1068" i="1" s="1"/>
  <c r="C1068" i="1"/>
  <c r="D1067" i="1"/>
  <c r="H1067" i="1" s="1"/>
  <c r="C1067" i="1"/>
  <c r="G1067" i="1" s="1"/>
  <c r="D1066" i="1"/>
  <c r="H1066" i="1" s="1"/>
  <c r="C1066" i="1"/>
  <c r="G1066" i="1" s="1"/>
  <c r="H1065" i="1"/>
  <c r="D1065" i="1"/>
  <c r="C1065" i="1"/>
  <c r="D1064" i="1"/>
  <c r="H1064" i="1" s="1"/>
  <c r="C1064" i="1"/>
  <c r="G1064" i="1" s="1"/>
  <c r="H1063" i="1"/>
  <c r="D1063" i="1"/>
  <c r="C1063" i="1"/>
  <c r="G1063" i="1" s="1"/>
  <c r="H1062" i="1"/>
  <c r="D1062" i="1"/>
  <c r="C1062" i="1"/>
  <c r="G1062" i="1" s="1"/>
  <c r="D1061" i="1"/>
  <c r="H1061" i="1" s="1"/>
  <c r="C1061" i="1"/>
  <c r="D1060" i="1"/>
  <c r="H1060" i="1" s="1"/>
  <c r="C1060" i="1"/>
  <c r="G1060" i="1" s="1"/>
  <c r="D1059" i="1"/>
  <c r="H1059" i="1" s="1"/>
  <c r="C1059" i="1"/>
  <c r="G1059" i="1" s="1"/>
  <c r="H1058" i="1"/>
  <c r="D1058" i="1"/>
  <c r="C1058" i="1"/>
  <c r="G1058" i="1" s="1"/>
  <c r="C1057" i="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D1045" i="1"/>
  <c r="H1045" i="1" s="1"/>
  <c r="C1045" i="1"/>
  <c r="D1044" i="1"/>
  <c r="H1044" i="1" s="1"/>
  <c r="C1044" i="1"/>
  <c r="D1043" i="1"/>
  <c r="H1043" i="1" s="1"/>
  <c r="C1043" i="1"/>
  <c r="H1042" i="1"/>
  <c r="D1042" i="1"/>
  <c r="C1042" i="1"/>
  <c r="D1041" i="1"/>
  <c r="H1041" i="1" s="1"/>
  <c r="C1041" i="1"/>
  <c r="C1040" i="1"/>
  <c r="D1039" i="1"/>
  <c r="H1039" i="1" s="1"/>
  <c r="C1039" i="1"/>
  <c r="G1039" i="1" s="1"/>
  <c r="H1038" i="1"/>
  <c r="D1038" i="1"/>
  <c r="C1038" i="1"/>
  <c r="D1037" i="1"/>
  <c r="H1037" i="1" s="1"/>
  <c r="C1037" i="1"/>
  <c r="D1036" i="1"/>
  <c r="H1036" i="1" s="1"/>
  <c r="C1036" i="1"/>
  <c r="G1036" i="1" s="1"/>
  <c r="D1035" i="1"/>
  <c r="H1035" i="1" s="1"/>
  <c r="C1035" i="1"/>
  <c r="H1034" i="1"/>
  <c r="D1034" i="1"/>
  <c r="C1034" i="1"/>
  <c r="D1033" i="1"/>
  <c r="H1033" i="1" s="1"/>
  <c r="C1033" i="1"/>
  <c r="D1032" i="1"/>
  <c r="H1032" i="1" s="1"/>
  <c r="C1032" i="1"/>
  <c r="G1032" i="1" s="1"/>
  <c r="D1031" i="1"/>
  <c r="H1031" i="1" s="1"/>
  <c r="C1031" i="1"/>
  <c r="H1030" i="1"/>
  <c r="D1030" i="1"/>
  <c r="C1030" i="1"/>
  <c r="D1029" i="1"/>
  <c r="H1029" i="1" s="1"/>
  <c r="C1029" i="1"/>
  <c r="D1028" i="1"/>
  <c r="H1028" i="1" s="1"/>
  <c r="C1028" i="1"/>
  <c r="G1028" i="1" s="1"/>
  <c r="H1027" i="1"/>
  <c r="D1027" i="1"/>
  <c r="C1027" i="1"/>
  <c r="G1027" i="1" s="1"/>
  <c r="H1026" i="1"/>
  <c r="D1026" i="1"/>
  <c r="C1026" i="1"/>
  <c r="D1025" i="1"/>
  <c r="C1025" i="1"/>
  <c r="D1023" i="1"/>
  <c r="H1023" i="1" s="1"/>
  <c r="C1023" i="1"/>
  <c r="D1022" i="1"/>
  <c r="H1022" i="1" s="1"/>
  <c r="C1022" i="1"/>
  <c r="D1021" i="1"/>
  <c r="H1021" i="1" s="1"/>
  <c r="C1021" i="1"/>
  <c r="D1020" i="1"/>
  <c r="H1020" i="1" s="1"/>
  <c r="C1020" i="1"/>
  <c r="D1019" i="1"/>
  <c r="H1019" i="1" s="1"/>
  <c r="C1019" i="1"/>
  <c r="C1018" i="1"/>
  <c r="C1017" i="1"/>
  <c r="D1016" i="1"/>
  <c r="H1016" i="1" s="1"/>
  <c r="C1016" i="1"/>
  <c r="G1016" i="1" s="1"/>
  <c r="H1015" i="1"/>
  <c r="D1015" i="1"/>
  <c r="C1015" i="1"/>
  <c r="G1015" i="1" s="1"/>
  <c r="H1014" i="1"/>
  <c r="D1014" i="1"/>
  <c r="C1014" i="1"/>
  <c r="D1013" i="1"/>
  <c r="H1013" i="1" s="1"/>
  <c r="C1013" i="1"/>
  <c r="D1010" i="1"/>
  <c r="H1010" i="1" s="1"/>
  <c r="C1010" i="1"/>
  <c r="G1010" i="1" s="1"/>
  <c r="H1009" i="1"/>
  <c r="D1009" i="1"/>
  <c r="C1009" i="1"/>
  <c r="G1009" i="1" s="1"/>
  <c r="H1008" i="1"/>
  <c r="D1008" i="1"/>
  <c r="C1008" i="1"/>
  <c r="D1007" i="1"/>
  <c r="H1007" i="1" s="1"/>
  <c r="C1007" i="1"/>
  <c r="D1006" i="1"/>
  <c r="H1006" i="1" s="1"/>
  <c r="C1006" i="1"/>
  <c r="G1006" i="1" s="1"/>
  <c r="H1005" i="1"/>
  <c r="D1005" i="1"/>
  <c r="C1005" i="1"/>
  <c r="G1005" i="1" s="1"/>
  <c r="H1004" i="1"/>
  <c r="D1004" i="1"/>
  <c r="C1004" i="1"/>
  <c r="D1003" i="1"/>
  <c r="H1003" i="1" s="1"/>
  <c r="C1003" i="1"/>
  <c r="D1002" i="1"/>
  <c r="H1002" i="1" s="1"/>
  <c r="C1002" i="1"/>
  <c r="G1002" i="1" s="1"/>
  <c r="H1001" i="1"/>
  <c r="D1001" i="1"/>
  <c r="C1001" i="1"/>
  <c r="G1001" i="1" s="1"/>
  <c r="H1000" i="1"/>
  <c r="D1000" i="1"/>
  <c r="C1000" i="1"/>
  <c r="D999" i="1"/>
  <c r="H999" i="1" s="1"/>
  <c r="C999" i="1"/>
  <c r="D998" i="1"/>
  <c r="H998" i="1" s="1"/>
  <c r="C998" i="1"/>
  <c r="G998" i="1" s="1"/>
  <c r="H997" i="1"/>
  <c r="D997" i="1"/>
  <c r="C997" i="1"/>
  <c r="G997" i="1" s="1"/>
  <c r="H996" i="1"/>
  <c r="D996" i="1"/>
  <c r="C996" i="1"/>
  <c r="D995" i="1"/>
  <c r="H995" i="1" s="1"/>
  <c r="C995" i="1"/>
  <c r="D994" i="1"/>
  <c r="H994" i="1" s="1"/>
  <c r="C994" i="1"/>
  <c r="G994" i="1" s="1"/>
  <c r="H993" i="1"/>
  <c r="D993" i="1"/>
  <c r="C993" i="1"/>
  <c r="G993" i="1" s="1"/>
  <c r="H992" i="1"/>
  <c r="D992" i="1"/>
  <c r="C992" i="1"/>
  <c r="D991" i="1"/>
  <c r="H991" i="1" s="1"/>
  <c r="C991" i="1"/>
  <c r="D990" i="1"/>
  <c r="H990" i="1" s="1"/>
  <c r="C990" i="1"/>
  <c r="G990" i="1" s="1"/>
  <c r="H989" i="1"/>
  <c r="D989" i="1"/>
  <c r="C989" i="1"/>
  <c r="G989" i="1" s="1"/>
  <c r="H988" i="1"/>
  <c r="D988" i="1"/>
  <c r="C988" i="1"/>
  <c r="D987" i="1"/>
  <c r="H987" i="1" s="1"/>
  <c r="C987" i="1"/>
  <c r="D986" i="1"/>
  <c r="H986" i="1" s="1"/>
  <c r="C986" i="1"/>
  <c r="G986" i="1" s="1"/>
  <c r="H985" i="1"/>
  <c r="D985" i="1"/>
  <c r="C985" i="1"/>
  <c r="G985" i="1" s="1"/>
  <c r="H984" i="1"/>
  <c r="D984" i="1"/>
  <c r="C984" i="1"/>
  <c r="D983" i="1"/>
  <c r="H983" i="1" s="1"/>
  <c r="C983" i="1"/>
  <c r="D982" i="1"/>
  <c r="H982" i="1" s="1"/>
  <c r="C982" i="1"/>
  <c r="G982" i="1" s="1"/>
  <c r="H981" i="1"/>
  <c r="D981" i="1"/>
  <c r="C981" i="1"/>
  <c r="G981" i="1" s="1"/>
  <c r="H980" i="1"/>
  <c r="D980" i="1"/>
  <c r="C980" i="1"/>
  <c r="D979" i="1"/>
  <c r="H979" i="1" s="1"/>
  <c r="C979" i="1"/>
  <c r="D978" i="1"/>
  <c r="H978" i="1" s="1"/>
  <c r="C978" i="1"/>
  <c r="G978" i="1" s="1"/>
  <c r="H977" i="1"/>
  <c r="D977" i="1"/>
  <c r="C977" i="1"/>
  <c r="G977" i="1" s="1"/>
  <c r="H976" i="1"/>
  <c r="D976" i="1"/>
  <c r="C976" i="1"/>
  <c r="D975" i="1"/>
  <c r="H975" i="1" s="1"/>
  <c r="C975" i="1"/>
  <c r="D974" i="1"/>
  <c r="H974" i="1" s="1"/>
  <c r="C974" i="1"/>
  <c r="G974" i="1" s="1"/>
  <c r="H973" i="1"/>
  <c r="D973" i="1"/>
  <c r="C973" i="1"/>
  <c r="G973" i="1" s="1"/>
  <c r="H972" i="1"/>
  <c r="D972" i="1"/>
  <c r="C972" i="1"/>
  <c r="D971" i="1"/>
  <c r="H971" i="1" s="1"/>
  <c r="C971" i="1"/>
  <c r="D970" i="1"/>
  <c r="H970" i="1" s="1"/>
  <c r="C970" i="1"/>
  <c r="G970" i="1" s="1"/>
  <c r="H969" i="1"/>
  <c r="D969" i="1"/>
  <c r="C969" i="1"/>
  <c r="G969" i="1" s="1"/>
  <c r="H968" i="1"/>
  <c r="D968" i="1"/>
  <c r="C968" i="1"/>
  <c r="D967" i="1"/>
  <c r="H967" i="1" s="1"/>
  <c r="C967" i="1"/>
  <c r="D966" i="1"/>
  <c r="H966" i="1" s="1"/>
  <c r="C966" i="1"/>
  <c r="G966" i="1" s="1"/>
  <c r="H965" i="1"/>
  <c r="D965" i="1"/>
  <c r="C965" i="1"/>
  <c r="G965" i="1" s="1"/>
  <c r="H964" i="1"/>
  <c r="D964" i="1"/>
  <c r="C964" i="1"/>
  <c r="D963" i="1"/>
  <c r="H963" i="1" s="1"/>
  <c r="C963" i="1"/>
  <c r="D962" i="1"/>
  <c r="H962" i="1" s="1"/>
  <c r="C962" i="1"/>
  <c r="G962" i="1" s="1"/>
  <c r="H961" i="1"/>
  <c r="D961" i="1"/>
  <c r="C961" i="1"/>
  <c r="G961" i="1" s="1"/>
  <c r="H960" i="1"/>
  <c r="D960" i="1"/>
  <c r="C960" i="1"/>
  <c r="D959" i="1"/>
  <c r="H959" i="1" s="1"/>
  <c r="C959" i="1"/>
  <c r="D958" i="1"/>
  <c r="H958" i="1" s="1"/>
  <c r="C958" i="1"/>
  <c r="G958" i="1" s="1"/>
  <c r="H957" i="1"/>
  <c r="D957" i="1"/>
  <c r="C957" i="1"/>
  <c r="G957" i="1" s="1"/>
  <c r="H956" i="1"/>
  <c r="D956" i="1"/>
  <c r="C956" i="1"/>
  <c r="D955" i="1"/>
  <c r="H955" i="1" s="1"/>
  <c r="C955" i="1"/>
  <c r="D954" i="1"/>
  <c r="H954" i="1" s="1"/>
  <c r="C954" i="1"/>
  <c r="G954" i="1" s="1"/>
  <c r="H953" i="1"/>
  <c r="D953" i="1"/>
  <c r="C953" i="1"/>
  <c r="G953" i="1" s="1"/>
  <c r="H952" i="1"/>
  <c r="D952" i="1"/>
  <c r="C952" i="1"/>
  <c r="D951" i="1"/>
  <c r="H951" i="1" s="1"/>
  <c r="C951" i="1"/>
  <c r="D950" i="1"/>
  <c r="H950" i="1" s="1"/>
  <c r="C950" i="1"/>
  <c r="G950" i="1" s="1"/>
  <c r="H949" i="1"/>
  <c r="D949" i="1"/>
  <c r="C949" i="1"/>
  <c r="G949" i="1" s="1"/>
  <c r="H948" i="1"/>
  <c r="D948" i="1"/>
  <c r="C948" i="1"/>
  <c r="D947" i="1"/>
  <c r="H947" i="1" s="1"/>
  <c r="C947" i="1"/>
  <c r="D946" i="1"/>
  <c r="H946" i="1" s="1"/>
  <c r="C946" i="1"/>
  <c r="G946" i="1" s="1"/>
  <c r="H945" i="1"/>
  <c r="D945" i="1"/>
  <c r="C945" i="1"/>
  <c r="G945" i="1" s="1"/>
  <c r="H944" i="1"/>
  <c r="D944" i="1"/>
  <c r="C944" i="1"/>
  <c r="D943" i="1"/>
  <c r="H943" i="1" s="1"/>
  <c r="C943" i="1"/>
  <c r="D942" i="1"/>
  <c r="H942" i="1" s="1"/>
  <c r="C942" i="1"/>
  <c r="G942" i="1" s="1"/>
  <c r="H941" i="1"/>
  <c r="D941" i="1"/>
  <c r="C941" i="1"/>
  <c r="G941" i="1" s="1"/>
  <c r="H940" i="1"/>
  <c r="D940" i="1"/>
  <c r="C940" i="1"/>
  <c r="D939" i="1"/>
  <c r="H939" i="1" s="1"/>
  <c r="C939" i="1"/>
  <c r="D938" i="1"/>
  <c r="C938" i="1"/>
  <c r="H937" i="1"/>
  <c r="D937" i="1"/>
  <c r="C937" i="1"/>
  <c r="G937" i="1" s="1"/>
  <c r="H936" i="1"/>
  <c r="D936" i="1"/>
  <c r="C936" i="1"/>
  <c r="D935" i="1"/>
  <c r="C935" i="1"/>
  <c r="D934" i="1"/>
  <c r="C934" i="1"/>
  <c r="H933" i="1"/>
  <c r="D933" i="1"/>
  <c r="C933" i="1"/>
  <c r="G933" i="1" s="1"/>
  <c r="H932" i="1"/>
  <c r="D932" i="1"/>
  <c r="C932" i="1"/>
  <c r="D931" i="1"/>
  <c r="C931" i="1"/>
  <c r="H931" i="1" s="1"/>
  <c r="D930" i="1"/>
  <c r="C930" i="1"/>
  <c r="H929" i="1"/>
  <c r="D929" i="1"/>
  <c r="C929" i="1"/>
  <c r="G929" i="1" s="1"/>
  <c r="H928" i="1"/>
  <c r="D928" i="1"/>
  <c r="C928" i="1"/>
  <c r="D927" i="1"/>
  <c r="C927" i="1"/>
  <c r="D926" i="1"/>
  <c r="C926" i="1"/>
  <c r="H925" i="1"/>
  <c r="D925" i="1"/>
  <c r="C925" i="1"/>
  <c r="G925" i="1" s="1"/>
  <c r="H924" i="1"/>
  <c r="D924" i="1"/>
  <c r="C924" i="1"/>
  <c r="D923" i="1"/>
  <c r="C923" i="1"/>
  <c r="H923" i="1" s="1"/>
  <c r="D922" i="1"/>
  <c r="C922" i="1"/>
  <c r="H921" i="1"/>
  <c r="D921" i="1"/>
  <c r="C921" i="1"/>
  <c r="G921" i="1" s="1"/>
  <c r="H920" i="1"/>
  <c r="D920" i="1"/>
  <c r="C920" i="1"/>
  <c r="D919" i="1"/>
  <c r="C919" i="1"/>
  <c r="D918" i="1"/>
  <c r="C918" i="1"/>
  <c r="H917" i="1"/>
  <c r="D917" i="1"/>
  <c r="C917" i="1"/>
  <c r="G917" i="1" s="1"/>
  <c r="H916" i="1"/>
  <c r="D916" i="1"/>
  <c r="C916" i="1"/>
  <c r="D915" i="1"/>
  <c r="C915" i="1"/>
  <c r="H915" i="1" s="1"/>
  <c r="D914" i="1"/>
  <c r="C914" i="1"/>
  <c r="H913" i="1"/>
  <c r="D913" i="1"/>
  <c r="C913" i="1"/>
  <c r="G913" i="1" s="1"/>
  <c r="H912" i="1"/>
  <c r="D912" i="1"/>
  <c r="C912" i="1"/>
  <c r="D911" i="1"/>
  <c r="C911" i="1"/>
  <c r="D910" i="1"/>
  <c r="C910" i="1"/>
  <c r="H909" i="1"/>
  <c r="D909" i="1"/>
  <c r="C909" i="1"/>
  <c r="G909" i="1" s="1"/>
  <c r="H908" i="1"/>
  <c r="D908" i="1"/>
  <c r="C908" i="1"/>
  <c r="D907" i="1"/>
  <c r="C907" i="1"/>
  <c r="H907" i="1" s="1"/>
  <c r="D906" i="1"/>
  <c r="C906" i="1"/>
  <c r="H905" i="1"/>
  <c r="D905" i="1"/>
  <c r="C905" i="1"/>
  <c r="G905" i="1" s="1"/>
  <c r="H904" i="1"/>
  <c r="D904" i="1"/>
  <c r="C904" i="1"/>
  <c r="D903" i="1"/>
  <c r="C903" i="1"/>
  <c r="D902" i="1"/>
  <c r="C902" i="1"/>
  <c r="H901" i="1"/>
  <c r="D901" i="1"/>
  <c r="C901" i="1"/>
  <c r="G901" i="1" s="1"/>
  <c r="H900" i="1"/>
  <c r="D900" i="1"/>
  <c r="C900" i="1"/>
  <c r="D899" i="1"/>
  <c r="C899" i="1"/>
  <c r="H899" i="1" s="1"/>
  <c r="D898" i="1"/>
  <c r="C898" i="1"/>
  <c r="H897" i="1"/>
  <c r="D897" i="1"/>
  <c r="C897" i="1"/>
  <c r="G897" i="1" s="1"/>
  <c r="H896"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D734" i="1"/>
  <c r="G734" i="1" s="1"/>
  <c r="C734" i="1"/>
  <c r="H733" i="1"/>
  <c r="G733" i="1"/>
  <c r="D733" i="1"/>
  <c r="C733" i="1"/>
  <c r="H732" i="1"/>
  <c r="G732" i="1"/>
  <c r="D732" i="1"/>
  <c r="C732" i="1"/>
  <c r="H731" i="1"/>
  <c r="G731" i="1"/>
  <c r="D731" i="1"/>
  <c r="C731" i="1"/>
  <c r="H730" i="1"/>
  <c r="D730" i="1"/>
  <c r="G730" i="1" s="1"/>
  <c r="C730" i="1"/>
  <c r="H729" i="1"/>
  <c r="D729" i="1"/>
  <c r="G729" i="1" s="1"/>
  <c r="C729" i="1"/>
  <c r="H728" i="1"/>
  <c r="G728" i="1"/>
  <c r="D728" i="1"/>
  <c r="C728" i="1"/>
  <c r="H727" i="1"/>
  <c r="D727" i="1"/>
  <c r="G727" i="1" s="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D702" i="1"/>
  <c r="G702" i="1" s="1"/>
  <c r="C702" i="1"/>
  <c r="H701" i="1"/>
  <c r="G701" i="1"/>
  <c r="D701" i="1"/>
  <c r="C701" i="1"/>
  <c r="D700" i="1"/>
  <c r="H700" i="1" s="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8" i="1"/>
  <c r="D648" i="1"/>
  <c r="H648" i="1" s="1"/>
  <c r="C648" i="1"/>
  <c r="D647" i="1"/>
  <c r="H647" i="1" s="1"/>
  <c r="C647" i="1"/>
  <c r="D646" i="1"/>
  <c r="C646" i="1"/>
  <c r="H646" i="1" s="1"/>
  <c r="H645" i="1"/>
  <c r="G645" i="1"/>
  <c r="D645" i="1"/>
  <c r="C645"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2" i="1"/>
  <c r="H422" i="1" s="1"/>
  <c r="C422" i="1"/>
  <c r="C421" i="1"/>
  <c r="G416" i="1"/>
  <c r="D416" i="1"/>
  <c r="H416" i="1" s="1"/>
  <c r="C416" i="1"/>
  <c r="D415" i="1"/>
  <c r="H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C301" i="1"/>
  <c r="D300" i="1"/>
  <c r="G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D193" i="1"/>
  <c r="G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D181" i="1"/>
  <c r="H181" i="1" s="1"/>
  <c r="C181" i="1"/>
  <c r="H180" i="1"/>
  <c r="G180" i="1"/>
  <c r="D180" i="1"/>
  <c r="C180" i="1"/>
  <c r="H179" i="1"/>
  <c r="G179" i="1"/>
  <c r="D179" i="1"/>
  <c r="C179" i="1"/>
  <c r="D178" i="1"/>
  <c r="H178" i="1" s="1"/>
  <c r="C178" i="1"/>
  <c r="D177" i="1"/>
  <c r="H177" i="1" s="1"/>
  <c r="C177" i="1"/>
  <c r="D176" i="1"/>
  <c r="G176" i="1" s="1"/>
  <c r="C176" i="1"/>
  <c r="D175" i="1"/>
  <c r="H175" i="1" s="1"/>
  <c r="C175" i="1"/>
  <c r="D174" i="1"/>
  <c r="H174" i="1" s="1"/>
  <c r="C174" i="1"/>
  <c r="H173" i="1"/>
  <c r="G173" i="1"/>
  <c r="D173" i="1"/>
  <c r="C173" i="1"/>
  <c r="H172" i="1"/>
  <c r="G172" i="1"/>
  <c r="D172" i="1"/>
  <c r="C172" i="1"/>
  <c r="D171" i="1"/>
  <c r="H171" i="1" s="1"/>
  <c r="C171" i="1"/>
  <c r="D170" i="1"/>
  <c r="G170" i="1" s="1"/>
  <c r="C170" i="1"/>
  <c r="D169" i="1"/>
  <c r="H169" i="1" s="1"/>
  <c r="C169" i="1"/>
  <c r="H168" i="1"/>
  <c r="G168" i="1"/>
  <c r="D168" i="1"/>
  <c r="C168" i="1"/>
  <c r="D167" i="1"/>
  <c r="H167" i="1" s="1"/>
  <c r="C167" i="1"/>
  <c r="D166" i="1"/>
  <c r="H166" i="1" s="1"/>
  <c r="C166" i="1"/>
  <c r="H165" i="1"/>
  <c r="G165" i="1"/>
  <c r="D165" i="1"/>
  <c r="C165" i="1"/>
  <c r="D164" i="1"/>
  <c r="H164" i="1" s="1"/>
  <c r="C164" i="1"/>
  <c r="D163" i="1"/>
  <c r="H163" i="1" s="1"/>
  <c r="C163" i="1"/>
  <c r="D162" i="1"/>
  <c r="H162" i="1" s="1"/>
  <c r="C162" i="1"/>
  <c r="C161" i="1"/>
  <c r="C160" i="1"/>
  <c r="H159" i="1"/>
  <c r="G159" i="1"/>
  <c r="D159" i="1"/>
  <c r="C159" i="1"/>
  <c r="D158" i="1"/>
  <c r="H158" i="1" s="1"/>
  <c r="C158" i="1"/>
  <c r="H157" i="1"/>
  <c r="G157" i="1"/>
  <c r="D157" i="1"/>
  <c r="C157" i="1"/>
  <c r="D156" i="1"/>
  <c r="H156" i="1" s="1"/>
  <c r="C156" i="1"/>
  <c r="G155" i="1"/>
  <c r="D155" i="1"/>
  <c r="H155" i="1" s="1"/>
  <c r="C155" i="1"/>
  <c r="H154" i="1"/>
  <c r="G154" i="1"/>
  <c r="D154" i="1"/>
  <c r="C154" i="1"/>
  <c r="H153" i="1"/>
  <c r="G153" i="1"/>
  <c r="D153" i="1"/>
  <c r="C153" i="1"/>
  <c r="H152" i="1"/>
  <c r="G152" i="1"/>
  <c r="D152" i="1"/>
  <c r="C152" i="1"/>
  <c r="H151" i="1"/>
  <c r="G151" i="1"/>
  <c r="D151" i="1"/>
  <c r="C151" i="1"/>
  <c r="H150" i="1"/>
  <c r="G150" i="1"/>
  <c r="D150" i="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D132" i="1"/>
  <c r="G132" i="1" s="1"/>
  <c r="C132" i="1"/>
  <c r="G131" i="1"/>
  <c r="D131" i="1"/>
  <c r="H131" i="1" s="1"/>
  <c r="C131" i="1"/>
  <c r="D130" i="1"/>
  <c r="H129" i="1"/>
  <c r="G129" i="1"/>
  <c r="D129" i="1"/>
  <c r="C129" i="1"/>
  <c r="H128" i="1"/>
  <c r="G128" i="1"/>
  <c r="D128" i="1"/>
  <c r="C128" i="1"/>
  <c r="H127" i="1"/>
  <c r="G127" i="1"/>
  <c r="D127" i="1"/>
  <c r="C127" i="1"/>
  <c r="H126" i="1"/>
  <c r="D126" i="1"/>
  <c r="G126" i="1" s="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H5" i="1"/>
  <c r="G5" i="1"/>
  <c r="D5" i="1"/>
  <c r="C5" i="1"/>
  <c r="C4" i="1"/>
  <c r="C3" i="1"/>
  <c r="H1340" i="1" l="1"/>
  <c r="G1164" i="1"/>
  <c r="G1257" i="1"/>
  <c r="H1261" i="1"/>
  <c r="H1267" i="1"/>
  <c r="H1184" i="1"/>
  <c r="H1163" i="1"/>
  <c r="H1155" i="1"/>
  <c r="G1166" i="1"/>
  <c r="F125" i="4"/>
  <c r="H1264" i="1"/>
  <c r="G1019" i="1"/>
  <c r="D1018" i="1"/>
  <c r="H1018" i="1" s="1"/>
  <c r="H1025" i="1"/>
  <c r="F19" i="5"/>
  <c r="H1292" i="1"/>
  <c r="H301" i="1"/>
  <c r="G646" i="1"/>
  <c r="H649" i="1"/>
  <c r="G1311" i="1"/>
  <c r="H1311" i="1"/>
  <c r="H1263" i="1"/>
  <c r="F256" i="5"/>
  <c r="H1256" i="1"/>
  <c r="H1257" i="1"/>
  <c r="G1220" i="1"/>
  <c r="G1219" i="1"/>
  <c r="G1216" i="1"/>
  <c r="E203" i="5"/>
  <c r="H338" i="9" s="1"/>
  <c r="G1215" i="1"/>
  <c r="G1211" i="1"/>
  <c r="G1209" i="1"/>
  <c r="D1208" i="1"/>
  <c r="H1208" i="1" s="1"/>
  <c r="G1205" i="1"/>
  <c r="G1204" i="1"/>
  <c r="H1183" i="1"/>
  <c r="H1188" i="1"/>
  <c r="C1185" i="1"/>
  <c r="G1185" i="1" s="1"/>
  <c r="G1202" i="1"/>
  <c r="G1189" i="1"/>
  <c r="G1188" i="1"/>
  <c r="G1187" i="1"/>
  <c r="G1149" i="1"/>
  <c r="G1150" i="1"/>
  <c r="G1148" i="1"/>
  <c r="G1151" i="1"/>
  <c r="G1156" i="1"/>
  <c r="G1158" i="1"/>
  <c r="G1160" i="1"/>
  <c r="G1169" i="1"/>
  <c r="G1168" i="1"/>
  <c r="G1171" i="1"/>
  <c r="G1173" i="1"/>
  <c r="E318" i="9"/>
  <c r="B318" i="9" s="1"/>
  <c r="G1170" i="1"/>
  <c r="E317" i="9"/>
  <c r="B317" i="9" s="1"/>
  <c r="G1179" i="1"/>
  <c r="G1176" i="1"/>
  <c r="G1178" i="1"/>
  <c r="G1177" i="1"/>
  <c r="H1167" i="1"/>
  <c r="H1166" i="1"/>
  <c r="G1090" i="1"/>
  <c r="G1087" i="1"/>
  <c r="F82" i="5"/>
  <c r="G1080" i="1"/>
  <c r="G1077" i="1"/>
  <c r="G1076" i="1"/>
  <c r="G1069" i="1"/>
  <c r="G1068" i="1"/>
  <c r="G1065" i="1"/>
  <c r="G1043" i="1"/>
  <c r="G1044" i="1"/>
  <c r="C1681" i="1"/>
  <c r="G361" i="1"/>
  <c r="H361" i="1"/>
  <c r="E361" i="4"/>
  <c r="D356" i="1" s="1"/>
  <c r="G1201" i="1"/>
  <c r="G1342" i="1"/>
  <c r="G1206" i="1"/>
  <c r="H1075" i="1"/>
  <c r="H1083" i="1"/>
  <c r="H1082" i="1"/>
  <c r="H1081" i="1"/>
  <c r="H1191" i="1"/>
  <c r="H1192" i="1"/>
  <c r="H1193" i="1"/>
  <c r="H1196" i="1"/>
  <c r="H1190" i="1"/>
  <c r="H1197" i="1"/>
  <c r="D178" i="5"/>
  <c r="C1182" i="1" s="1"/>
  <c r="G1182" i="1" s="1"/>
  <c r="H1203" i="1"/>
  <c r="H1204" i="1"/>
  <c r="F197" i="5"/>
  <c r="H1201" i="1"/>
  <c r="H1205" i="1"/>
  <c r="H1206" i="1"/>
  <c r="H1251" i="1"/>
  <c r="H1271" i="1"/>
  <c r="H1273" i="1"/>
  <c r="H1275" i="1"/>
  <c r="C1268" i="1"/>
  <c r="H1268" i="1" s="1"/>
  <c r="H1276" i="1"/>
  <c r="H1277" i="1"/>
  <c r="H1279" i="1"/>
  <c r="H1280" i="1"/>
  <c r="H1284" i="1"/>
  <c r="H1289" i="1"/>
  <c r="H1291" i="1"/>
  <c r="H1293" i="1"/>
  <c r="H1296" i="1"/>
  <c r="H1297" i="1"/>
  <c r="H1299" i="1"/>
  <c r="H1295" i="1"/>
  <c r="H1317" i="1"/>
  <c r="H1318" i="1"/>
  <c r="H1319" i="1"/>
  <c r="H1321" i="1"/>
  <c r="H1323" i="1"/>
  <c r="H1399" i="1"/>
  <c r="H1398" i="1"/>
  <c r="H1396" i="1"/>
  <c r="H1395" i="1"/>
  <c r="H1394" i="1"/>
  <c r="H1393" i="1"/>
  <c r="H1391" i="1"/>
  <c r="H1389" i="1"/>
  <c r="H1387" i="1"/>
  <c r="H1386" i="1"/>
  <c r="H1384" i="1"/>
  <c r="H1382" i="1"/>
  <c r="H1379" i="1"/>
  <c r="H1376" i="1"/>
  <c r="H1374" i="1"/>
  <c r="H1371" i="1"/>
  <c r="H1369" i="1"/>
  <c r="G1399" i="1"/>
  <c r="G1395" i="1"/>
  <c r="G1392" i="1"/>
  <c r="G1391" i="1"/>
  <c r="G1388" i="1"/>
  <c r="G1387" i="1"/>
  <c r="G1385" i="1"/>
  <c r="G1384" i="1"/>
  <c r="G1383" i="1"/>
  <c r="G1381" i="1"/>
  <c r="G1379" i="1"/>
  <c r="G1377" i="1"/>
  <c r="G1375" i="1"/>
  <c r="G1373" i="1"/>
  <c r="G1372" i="1"/>
  <c r="G1371" i="1"/>
  <c r="G1369" i="1"/>
  <c r="E340" i="9"/>
  <c r="B340" i="9" s="1"/>
  <c r="G1367" i="1"/>
  <c r="B331" i="9"/>
  <c r="G1364" i="1"/>
  <c r="G1363" i="1"/>
  <c r="G1361" i="1"/>
  <c r="G1360" i="1"/>
  <c r="G1359" i="1"/>
  <c r="G1357" i="1"/>
  <c r="G1356" i="1"/>
  <c r="G1355" i="1"/>
  <c r="G1351" i="1"/>
  <c r="G1348" i="1"/>
  <c r="G1347" i="1"/>
  <c r="G1343" i="1"/>
  <c r="G1338" i="1"/>
  <c r="E313" i="9"/>
  <c r="B313" i="9" s="1"/>
  <c r="G1337" i="1"/>
  <c r="G1335" i="1"/>
  <c r="G1334" i="1"/>
  <c r="G1333" i="1"/>
  <c r="G1331" i="1"/>
  <c r="G1329" i="1"/>
  <c r="G1327" i="1"/>
  <c r="G1326" i="1"/>
  <c r="G1325" i="1"/>
  <c r="G1321" i="1"/>
  <c r="G1317" i="1"/>
  <c r="G1315" i="1"/>
  <c r="G1312" i="1"/>
  <c r="H1307" i="1"/>
  <c r="G1309" i="1"/>
  <c r="G1304" i="1"/>
  <c r="G1303" i="1"/>
  <c r="G1300" i="1"/>
  <c r="G1302" i="1"/>
  <c r="G1301" i="1"/>
  <c r="G1299" i="1"/>
  <c r="G1298" i="1"/>
  <c r="G1297" i="1"/>
  <c r="G1295" i="1"/>
  <c r="G1294" i="1"/>
  <c r="G1293" i="1"/>
  <c r="G1290" i="1"/>
  <c r="G1288" i="1"/>
  <c r="G1287" i="1"/>
  <c r="G1286" i="1"/>
  <c r="G1284" i="1"/>
  <c r="G1283" i="1"/>
  <c r="G1282" i="1"/>
  <c r="G1280" i="1"/>
  <c r="G1277" i="1"/>
  <c r="G1275" i="1"/>
  <c r="G1272" i="1"/>
  <c r="G1271" i="1"/>
  <c r="G1267" i="1"/>
  <c r="D1260" i="1"/>
  <c r="H1260" i="1" s="1"/>
  <c r="G1256" i="1"/>
  <c r="G1258" i="1"/>
  <c r="G700" i="1"/>
  <c r="G699" i="1"/>
  <c r="J1546" i="1"/>
  <c r="H1545" i="1"/>
  <c r="H1551" i="1"/>
  <c r="G1554" i="1"/>
  <c r="E6" i="7"/>
  <c r="D1539" i="1" s="1"/>
  <c r="H1557" i="1"/>
  <c r="I34" i="3"/>
  <c r="D1555" i="1"/>
  <c r="D1556" i="1"/>
  <c r="G1562" i="1"/>
  <c r="H1570" i="1"/>
  <c r="I1570" i="1" s="1"/>
  <c r="E38" i="7"/>
  <c r="G1577" i="1"/>
  <c r="G1581" i="1"/>
  <c r="I1581" i="1" s="1"/>
  <c r="H1579" i="1"/>
  <c r="I1579" i="1" s="1"/>
  <c r="H1575" i="1"/>
  <c r="I1575" i="1" s="1"/>
  <c r="G1574" i="1"/>
  <c r="I1574" i="1" s="1"/>
  <c r="C1572" i="1"/>
  <c r="G1572" i="1" s="1"/>
  <c r="H1567" i="1"/>
  <c r="I1567" i="1" s="1"/>
  <c r="H1563" i="1"/>
  <c r="G1566" i="1"/>
  <c r="I1566" i="1" s="1"/>
  <c r="J1564" i="1"/>
  <c r="H1562" i="1"/>
  <c r="I1562" i="1" s="1"/>
  <c r="G1561" i="1"/>
  <c r="I1561" i="1" s="1"/>
  <c r="I1558" i="1"/>
  <c r="H34" i="3"/>
  <c r="C1555" i="1"/>
  <c r="H1555" i="1" s="1"/>
  <c r="C1556" i="1"/>
  <c r="G1557" i="1"/>
  <c r="I1557" i="1" s="1"/>
  <c r="I1552" i="1"/>
  <c r="H1552" i="1"/>
  <c r="G1551" i="1"/>
  <c r="J1549" i="1"/>
  <c r="H1547" i="1"/>
  <c r="G1547" i="1"/>
  <c r="I1548" i="1"/>
  <c r="D6" i="7"/>
  <c r="D5" i="7" s="1"/>
  <c r="H33" i="3" s="1"/>
  <c r="C1540" i="1"/>
  <c r="G1540" i="1" s="1"/>
  <c r="H1546" i="1"/>
  <c r="G1544" i="1"/>
  <c r="I1544" i="1" s="1"/>
  <c r="G301" i="1"/>
  <c r="H300" i="1"/>
  <c r="G1289" i="1"/>
  <c r="E337" i="9"/>
  <c r="B337" i="9" s="1"/>
  <c r="G1305" i="1"/>
  <c r="G1292" i="1"/>
  <c r="D1281" i="1"/>
  <c r="H1281" i="1" s="1"/>
  <c r="E329" i="9"/>
  <c r="B329" i="9" s="1"/>
  <c r="G1683" i="1"/>
  <c r="H1604" i="1"/>
  <c r="D25" i="8"/>
  <c r="C1602" i="1" s="1"/>
  <c r="G1602" i="1" s="1"/>
  <c r="C1585" i="1"/>
  <c r="H1585" i="1" s="1"/>
  <c r="G1503" i="1"/>
  <c r="G1505" i="1"/>
  <c r="G1340" i="1"/>
  <c r="G1339" i="1"/>
  <c r="G1314" i="1"/>
  <c r="G1306" i="1"/>
  <c r="G1264" i="1"/>
  <c r="E255" i="5"/>
  <c r="D1259" i="1" s="1"/>
  <c r="G1266" i="1"/>
  <c r="E303" i="9"/>
  <c r="B303" i="9" s="1"/>
  <c r="G1261" i="1"/>
  <c r="G1260" i="1"/>
  <c r="G1184" i="1"/>
  <c r="G1183" i="1"/>
  <c r="G1167" i="1"/>
  <c r="G1155" i="1"/>
  <c r="G1163" i="1"/>
  <c r="G1092" i="1"/>
  <c r="G1075" i="1"/>
  <c r="G1061" i="1"/>
  <c r="G1057" i="1"/>
  <c r="D1040" i="1"/>
  <c r="H1040" i="1" s="1"/>
  <c r="G1040" i="1"/>
  <c r="G1035" i="1"/>
  <c r="D1024" i="1"/>
  <c r="H1024" i="1" s="1"/>
  <c r="G1031" i="1"/>
  <c r="G1023" i="1"/>
  <c r="E12" i="5"/>
  <c r="E7" i="5" s="1"/>
  <c r="D1012" i="1" s="1"/>
  <c r="G1020" i="1"/>
  <c r="G653" i="1"/>
  <c r="F656" i="4"/>
  <c r="G647" i="1"/>
  <c r="G649" i="1"/>
  <c r="G636" i="1"/>
  <c r="E311" i="9"/>
  <c r="B311" i="9" s="1"/>
  <c r="E322" i="9"/>
  <c r="B322" i="9" s="1"/>
  <c r="E327" i="9"/>
  <c r="B327" i="9" s="1"/>
  <c r="E312" i="9"/>
  <c r="B312" i="9" s="1"/>
  <c r="E320" i="9"/>
  <c r="B320" i="9" s="1"/>
  <c r="E324" i="9"/>
  <c r="B324" i="9" s="1"/>
  <c r="G415" i="1"/>
  <c r="G407" i="1"/>
  <c r="G408" i="1"/>
  <c r="G396" i="1"/>
  <c r="G398" i="1"/>
  <c r="G388" i="1"/>
  <c r="G389" i="1"/>
  <c r="E373" i="4"/>
  <c r="F393" i="4"/>
  <c r="G374" i="1"/>
  <c r="G381" i="1"/>
  <c r="D368" i="1"/>
  <c r="E360" i="4"/>
  <c r="D355" i="1" s="1"/>
  <c r="E417" i="4"/>
  <c r="D412" i="1" s="1"/>
  <c r="F236" i="9"/>
  <c r="B236" i="9" s="1"/>
  <c r="E31" i="9"/>
  <c r="B31" i="9" s="1"/>
  <c r="G423" i="1"/>
  <c r="H423" i="1"/>
  <c r="F428" i="4"/>
  <c r="E326" i="9"/>
  <c r="B326" i="9" s="1"/>
  <c r="E307" i="9"/>
  <c r="B307" i="9" s="1"/>
  <c r="E36" i="9"/>
  <c r="B36" i="9" s="1"/>
  <c r="G422" i="1"/>
  <c r="E647" i="4"/>
  <c r="D641" i="1" s="1"/>
  <c r="H641" i="1" s="1"/>
  <c r="F426" i="4"/>
  <c r="E294" i="9"/>
  <c r="B294" i="9" s="1"/>
  <c r="D421" i="1"/>
  <c r="E648" i="4"/>
  <c r="D642" i="1" s="1"/>
  <c r="G192" i="1"/>
  <c r="G190" i="1"/>
  <c r="G191" i="1"/>
  <c r="E54" i="9"/>
  <c r="B54" i="9" s="1"/>
  <c r="F241" i="9"/>
  <c r="B241" i="9" s="1"/>
  <c r="G183" i="1"/>
  <c r="H182" i="1"/>
  <c r="G181" i="1"/>
  <c r="E52" i="9"/>
  <c r="B52" i="9" s="1"/>
  <c r="G178" i="1"/>
  <c r="G177" i="1"/>
  <c r="H176" i="1"/>
  <c r="G174" i="1"/>
  <c r="G175" i="1"/>
  <c r="G171" i="1"/>
  <c r="H170" i="1"/>
  <c r="G169" i="1"/>
  <c r="G166" i="1"/>
  <c r="G167" i="1"/>
  <c r="G164" i="1"/>
  <c r="G163" i="1"/>
  <c r="G162" i="1"/>
  <c r="H161" i="1"/>
  <c r="E164" i="4"/>
  <c r="D160" i="1" s="1"/>
  <c r="G156" i="1"/>
  <c r="G158" i="1"/>
  <c r="B237" i="9"/>
  <c r="F154" i="4"/>
  <c r="H147" i="1"/>
  <c r="F129" i="4"/>
  <c r="G121" i="1"/>
  <c r="G122" i="1"/>
  <c r="G124" i="1"/>
  <c r="H70" i="1"/>
  <c r="G70" i="1"/>
  <c r="G72" i="1"/>
  <c r="E49" i="4"/>
  <c r="D45" i="1" s="1"/>
  <c r="H4" i="1"/>
  <c r="G4"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G894" i="1"/>
  <c r="H894" i="1"/>
  <c r="G902" i="1"/>
  <c r="H902" i="1"/>
  <c r="G910" i="1"/>
  <c r="H910" i="1"/>
  <c r="G918" i="1"/>
  <c r="H918" i="1"/>
  <c r="G926" i="1"/>
  <c r="H926" i="1"/>
  <c r="G934" i="1"/>
  <c r="H934"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8" i="1"/>
  <c r="H898" i="1"/>
  <c r="H903" i="1"/>
  <c r="G906" i="1"/>
  <c r="H906" i="1"/>
  <c r="H911" i="1"/>
  <c r="G914" i="1"/>
  <c r="H914" i="1"/>
  <c r="H919" i="1"/>
  <c r="G922" i="1"/>
  <c r="H922" i="1"/>
  <c r="H927" i="1"/>
  <c r="G930" i="1"/>
  <c r="H930" i="1"/>
  <c r="H935" i="1"/>
  <c r="G938" i="1"/>
  <c r="H938" i="1"/>
  <c r="H807"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22" i="1"/>
  <c r="G1026" i="1"/>
  <c r="G1030" i="1"/>
  <c r="G1034" i="1"/>
  <c r="G1038" i="1"/>
  <c r="G1042" i="1"/>
  <c r="G1046"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1" i="1"/>
  <c r="G1025" i="1"/>
  <c r="G1029" i="1"/>
  <c r="G1033" i="1"/>
  <c r="G1037" i="1"/>
  <c r="G1041" i="1"/>
  <c r="G1045" i="1"/>
  <c r="J1541" i="1"/>
  <c r="J1545" i="1"/>
  <c r="J1550" i="1"/>
  <c r="J1554" i="1"/>
  <c r="J1560" i="1"/>
  <c r="J1565" i="1"/>
  <c r="J1569" i="1"/>
  <c r="J1573" i="1"/>
  <c r="G1592" i="1"/>
  <c r="H1592" i="1"/>
  <c r="H1613" i="1"/>
  <c r="G1613" i="1"/>
  <c r="H1646" i="1"/>
  <c r="G1646" i="1"/>
  <c r="H1654" i="1"/>
  <c r="G1654" i="1"/>
  <c r="H1524" i="1"/>
  <c r="H1528" i="1"/>
  <c r="H1532" i="1"/>
  <c r="H1536" i="1"/>
  <c r="H1540" i="1"/>
  <c r="J1547" i="1"/>
  <c r="G1549" i="1"/>
  <c r="J1551" i="1"/>
  <c r="G1553" i="1"/>
  <c r="J1557" i="1"/>
  <c r="G1559" i="1"/>
  <c r="J1561" i="1"/>
  <c r="G1563" i="1"/>
  <c r="G1564" i="1"/>
  <c r="J1566" i="1"/>
  <c r="G1568" i="1"/>
  <c r="J1570" i="1"/>
  <c r="J1574" i="1"/>
  <c r="G1576" i="1"/>
  <c r="G1580" i="1"/>
  <c r="J1580" i="1"/>
  <c r="H1589" i="1"/>
  <c r="G1589" i="1"/>
  <c r="H1596" i="1"/>
  <c r="G1600" i="1"/>
  <c r="H1600" i="1"/>
  <c r="G1606" i="1"/>
  <c r="G1617" i="1"/>
  <c r="G1644" i="1"/>
  <c r="H1644" i="1"/>
  <c r="G1652" i="1"/>
  <c r="H1652" i="1"/>
  <c r="H1660" i="1"/>
  <c r="G1662" i="1"/>
  <c r="H1670" i="1"/>
  <c r="G1670" i="1"/>
  <c r="H1678" i="1"/>
  <c r="G1678" i="1"/>
  <c r="H1686" i="1"/>
  <c r="G1686" i="1"/>
  <c r="F70" i="5"/>
  <c r="G1525" i="1"/>
  <c r="G1529" i="1"/>
  <c r="G1533" i="1"/>
  <c r="G1541" i="1"/>
  <c r="I1541" i="1" s="1"/>
  <c r="J1543" i="1"/>
  <c r="G1545" i="1"/>
  <c r="I1545" i="1" s="1"/>
  <c r="J1548" i="1"/>
  <c r="H1549" i="1"/>
  <c r="H1550" i="1"/>
  <c r="I1550" i="1" s="1"/>
  <c r="J1552" i="1"/>
  <c r="H1553" i="1"/>
  <c r="H1554" i="1"/>
  <c r="I1554" i="1" s="1"/>
  <c r="J1558" i="1"/>
  <c r="H1559" i="1"/>
  <c r="H1560" i="1"/>
  <c r="I1560" i="1" s="1"/>
  <c r="J1562" i="1"/>
  <c r="H1564" i="1"/>
  <c r="H1565" i="1"/>
  <c r="I1565" i="1" s="1"/>
  <c r="J1567" i="1"/>
  <c r="H1568" i="1"/>
  <c r="H1569" i="1"/>
  <c r="I1569" i="1" s="1"/>
  <c r="H1573" i="1"/>
  <c r="I1573" i="1" s="1"/>
  <c r="J1575" i="1"/>
  <c r="H1576" i="1"/>
  <c r="H1577" i="1"/>
  <c r="H1597" i="1"/>
  <c r="G1597" i="1"/>
  <c r="G1608" i="1"/>
  <c r="H1608" i="1"/>
  <c r="H1641" i="1"/>
  <c r="G1641" i="1"/>
  <c r="H1649" i="1"/>
  <c r="G1649" i="1"/>
  <c r="H1657" i="1"/>
  <c r="G1657" i="1"/>
  <c r="G1668" i="1"/>
  <c r="H1668" i="1"/>
  <c r="G1676" i="1"/>
  <c r="H1676" i="1"/>
  <c r="G1684" i="1"/>
  <c r="H1684" i="1"/>
  <c r="G1401" i="1"/>
  <c r="G1524" i="1"/>
  <c r="H1526" i="1"/>
  <c r="G1528" i="1"/>
  <c r="H1530" i="1"/>
  <c r="G1532" i="1"/>
  <c r="H1534" i="1"/>
  <c r="G1536" i="1"/>
  <c r="G1542" i="1"/>
  <c r="I1542" i="1" s="1"/>
  <c r="G1546" i="1"/>
  <c r="G1578" i="1"/>
  <c r="I1578" i="1" s="1"/>
  <c r="J1578" i="1"/>
  <c r="H1580" i="1"/>
  <c r="H1582" i="1"/>
  <c r="G1584" i="1"/>
  <c r="H1584" i="1"/>
  <c r="H1586" i="1"/>
  <c r="G1601" i="1"/>
  <c r="H1605" i="1"/>
  <c r="G1605" i="1"/>
  <c r="H1612" i="1"/>
  <c r="G1616" i="1"/>
  <c r="H1616" i="1"/>
  <c r="H1618" i="1"/>
  <c r="G1629" i="1"/>
  <c r="H1632" i="1"/>
  <c r="G1634" i="1"/>
  <c r="H1665" i="1"/>
  <c r="G1665" i="1"/>
  <c r="H1673" i="1"/>
  <c r="G1673" i="1"/>
  <c r="H1681" i="1"/>
  <c r="G1681" i="1"/>
  <c r="D6" i="4"/>
  <c r="D152" i="4"/>
  <c r="E418" i="4"/>
  <c r="D413" i="1" s="1"/>
  <c r="E535" i="4"/>
  <c r="E639" i="4" s="1"/>
  <c r="D633" i="1" s="1"/>
  <c r="F237" i="5"/>
  <c r="D219" i="5"/>
  <c r="F260" i="5"/>
  <c r="D255" i="5"/>
  <c r="F36" i="6"/>
  <c r="D35" i="6"/>
  <c r="D141" i="6" s="1"/>
  <c r="F99" i="6"/>
  <c r="D89" i="6"/>
  <c r="F7" i="4"/>
  <c r="D49" i="4"/>
  <c r="F68" i="4"/>
  <c r="F160" i="4"/>
  <c r="D262" i="4"/>
  <c r="D273" i="4"/>
  <c r="D648" i="4"/>
  <c r="D431" i="4"/>
  <c r="F76" i="5"/>
  <c r="F89" i="5"/>
  <c r="G314" i="9"/>
  <c r="D274" i="5"/>
  <c r="F277" i="5"/>
  <c r="E89" i="6"/>
  <c r="D1485" i="1" s="1"/>
  <c r="G221" i="9"/>
  <c r="E221" i="9" s="1"/>
  <c r="B221" i="9" s="1"/>
  <c r="G224" i="9"/>
  <c r="E224" i="9" s="1"/>
  <c r="B224" i="9" s="1"/>
  <c r="F83" i="4"/>
  <c r="D134" i="4"/>
  <c r="F165" i="4"/>
  <c r="D202" i="4"/>
  <c r="F231" i="4"/>
  <c r="F310" i="4"/>
  <c r="F362" i="4"/>
  <c r="D466" i="4"/>
  <c r="D522" i="4"/>
  <c r="E571" i="4"/>
  <c r="D565" i="1" s="1"/>
  <c r="D597" i="4"/>
  <c r="D535" i="4" s="1"/>
  <c r="E156" i="9"/>
  <c r="B156" i="9" s="1"/>
  <c r="F136" i="5"/>
  <c r="D135" i="5"/>
  <c r="F204" i="5"/>
  <c r="D203" i="5"/>
  <c r="F297" i="5"/>
  <c r="F5" i="6"/>
  <c r="E7" i="4"/>
  <c r="F126" i="4"/>
  <c r="E153" i="4"/>
  <c r="H24" i="9" s="1"/>
  <c r="F170" i="4"/>
  <c r="D321" i="4"/>
  <c r="D373" i="4"/>
  <c r="D360" i="4" s="1"/>
  <c r="D491" i="4"/>
  <c r="D629" i="4"/>
  <c r="H316" i="9"/>
  <c r="H315" i="9"/>
  <c r="E147" i="5"/>
  <c r="D1152" i="1" s="1"/>
  <c r="H336" i="9"/>
  <c r="C1583" i="1"/>
  <c r="I10" i="9"/>
  <c r="B134" i="9"/>
  <c r="B158" i="9"/>
  <c r="G175" i="9"/>
  <c r="E175" i="9" s="1"/>
  <c r="B175" i="9" s="1"/>
  <c r="G177" i="9"/>
  <c r="E177" i="9" s="1"/>
  <c r="B177" i="9" s="1"/>
  <c r="G210" i="9"/>
  <c r="E210" i="9" s="1"/>
  <c r="B210" i="9" s="1"/>
  <c r="G217" i="9"/>
  <c r="E217" i="9" s="1"/>
  <c r="B217" i="9" s="1"/>
  <c r="G219" i="9"/>
  <c r="E219" i="9" s="1"/>
  <c r="B219" i="9" s="1"/>
  <c r="E35" i="6"/>
  <c r="D114" i="6"/>
  <c r="H310" i="9"/>
  <c r="E310" i="9" s="1"/>
  <c r="B310" i="9" s="1"/>
  <c r="G300" i="9"/>
  <c r="E300" i="9" s="1"/>
  <c r="B300" i="9" s="1"/>
  <c r="M228" i="9"/>
  <c r="G226" i="9"/>
  <c r="E226" i="9" s="1"/>
  <c r="B226" i="9" s="1"/>
  <c r="G222" i="9"/>
  <c r="E222" i="9" s="1"/>
  <c r="B222" i="9" s="1"/>
  <c r="G218" i="9"/>
  <c r="E218" i="9" s="1"/>
  <c r="B218" i="9" s="1"/>
  <c r="G214" i="9"/>
  <c r="E214" i="9" s="1"/>
  <c r="B214" i="9" s="1"/>
  <c r="G180" i="9"/>
  <c r="H179" i="9"/>
  <c r="G309" i="9"/>
  <c r="G302" i="9"/>
  <c r="E302" i="9" s="1"/>
  <c r="B302" i="9" s="1"/>
  <c r="G223" i="9"/>
  <c r="E223" i="9" s="1"/>
  <c r="B223" i="9" s="1"/>
  <c r="G220" i="9"/>
  <c r="E220" i="9" s="1"/>
  <c r="B220" i="9" s="1"/>
  <c r="G215" i="9"/>
  <c r="E215" i="9" s="1"/>
  <c r="B215" i="9" s="1"/>
  <c r="G212" i="9"/>
  <c r="E212" i="9" s="1"/>
  <c r="B212" i="9" s="1"/>
  <c r="G208" i="9"/>
  <c r="E208" i="9" s="1"/>
  <c r="B208" i="9" s="1"/>
  <c r="G207" i="9"/>
  <c r="E207" i="9" s="1"/>
  <c r="B207" i="9" s="1"/>
  <c r="G176" i="9"/>
  <c r="E176" i="9" s="1"/>
  <c r="B176" i="9" s="1"/>
  <c r="G301" i="9"/>
  <c r="E301" i="9" s="1"/>
  <c r="B301" i="9" s="1"/>
  <c r="G211" i="9"/>
  <c r="E211" i="9" s="1"/>
  <c r="B211" i="9" s="1"/>
  <c r="G178" i="9"/>
  <c r="E178" i="9" s="1"/>
  <c r="B178" i="9" s="1"/>
  <c r="H309" i="9"/>
  <c r="L228" i="9"/>
  <c r="G209" i="9"/>
  <c r="E209" i="9" s="1"/>
  <c r="B209"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B30" i="9"/>
  <c r="B38" i="9"/>
  <c r="B46" i="9"/>
  <c r="B62" i="9"/>
  <c r="B70" i="9"/>
  <c r="B78" i="9"/>
  <c r="B86" i="9"/>
  <c r="B94" i="9"/>
  <c r="B102" i="9"/>
  <c r="B110" i="9"/>
  <c r="B118" i="9"/>
  <c r="B126" i="9"/>
  <c r="B146" i="9"/>
  <c r="G225" i="9"/>
  <c r="E225" i="9" s="1"/>
  <c r="B225" i="9" s="1"/>
  <c r="G227" i="9"/>
  <c r="E227" i="9" s="1"/>
  <c r="B227" i="9" s="1"/>
  <c r="H308" i="9"/>
  <c r="E308" i="9" s="1"/>
  <c r="B308" i="9" s="1"/>
  <c r="D7" i="5"/>
  <c r="H314" i="9"/>
  <c r="E88" i="5"/>
  <c r="G315" i="9"/>
  <c r="G316" i="9"/>
  <c r="D147" i="5"/>
  <c r="B138" i="9"/>
  <c r="B162" i="9"/>
  <c r="G174" i="9"/>
  <c r="E174" i="9" s="1"/>
  <c r="B174" i="9" s="1"/>
  <c r="G213" i="9"/>
  <c r="E213" i="9" s="1"/>
  <c r="B213" i="9" s="1"/>
  <c r="G216" i="9"/>
  <c r="E216" i="9" s="1"/>
  <c r="B216" i="9" s="1"/>
  <c r="F298" i="9"/>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5" i="9"/>
  <c r="B125" i="9" s="1"/>
  <c r="E133" i="9"/>
  <c r="B133" i="9" s="1"/>
  <c r="E141" i="9"/>
  <c r="B141" i="9" s="1"/>
  <c r="E149" i="9"/>
  <c r="B149" i="9" s="1"/>
  <c r="E157" i="9"/>
  <c r="B157" i="9" s="1"/>
  <c r="E165" i="9"/>
  <c r="B165" i="9" s="1"/>
  <c r="E173" i="9"/>
  <c r="B173" i="9" s="1"/>
  <c r="E124" i="9"/>
  <c r="B124" i="9" s="1"/>
  <c r="B127" i="9"/>
  <c r="E132" i="9"/>
  <c r="B132" i="9" s="1"/>
  <c r="B135" i="9"/>
  <c r="E140" i="9"/>
  <c r="B140" i="9" s="1"/>
  <c r="B143" i="9"/>
  <c r="E148" i="9"/>
  <c r="B148" i="9" s="1"/>
  <c r="B151" i="9"/>
  <c r="B159" i="9"/>
  <c r="E164" i="9"/>
  <c r="B164" i="9" s="1"/>
  <c r="B167" i="9"/>
  <c r="E172" i="9"/>
  <c r="B172" i="9" s="1"/>
  <c r="B229" i="9"/>
  <c r="F240" i="9"/>
  <c r="B240" i="9" s="1"/>
  <c r="B245" i="9"/>
  <c r="F256" i="9"/>
  <c r="B256" i="9" s="1"/>
  <c r="B261" i="9"/>
  <c r="F272" i="9"/>
  <c r="B272" i="9" s="1"/>
  <c r="B277" i="9"/>
  <c r="F288" i="9"/>
  <c r="B288" i="9" s="1"/>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E145" i="9"/>
  <c r="B145" i="9" s="1"/>
  <c r="E153" i="9"/>
  <c r="B153" i="9" s="1"/>
  <c r="E161" i="9"/>
  <c r="B161" i="9" s="1"/>
  <c r="E169" i="9"/>
  <c r="B169" i="9" s="1"/>
  <c r="F235" i="9"/>
  <c r="B235" i="9" s="1"/>
  <c r="F243" i="9"/>
  <c r="B243" i="9" s="1"/>
  <c r="F251" i="9"/>
  <c r="B251" i="9" s="1"/>
  <c r="F259" i="9"/>
  <c r="B259" i="9" s="1"/>
  <c r="F267" i="9"/>
  <c r="B267" i="9" s="1"/>
  <c r="F275" i="9"/>
  <c r="B275" i="9" s="1"/>
  <c r="F283" i="9"/>
  <c r="B283" i="9" s="1"/>
  <c r="F291" i="9"/>
  <c r="B291" i="9" s="1"/>
  <c r="B335" i="9"/>
  <c r="F231" i="9"/>
  <c r="B231" i="9" s="1"/>
  <c r="F239" i="9"/>
  <c r="B239" i="9" s="1"/>
  <c r="F247" i="9"/>
  <c r="B247" i="9" s="1"/>
  <c r="F255" i="9"/>
  <c r="B255" i="9" s="1"/>
  <c r="F263" i="9"/>
  <c r="B263" i="9" s="1"/>
  <c r="F271" i="9"/>
  <c r="B271" i="9" s="1"/>
  <c r="F279" i="9"/>
  <c r="B279" i="9" s="1"/>
  <c r="F287" i="9"/>
  <c r="B287" i="9" s="1"/>
  <c r="G1018" i="1" l="1"/>
  <c r="E177" i="5"/>
  <c r="D1181" i="1" s="1"/>
  <c r="D1207" i="1"/>
  <c r="G1208" i="1"/>
  <c r="H1185" i="1"/>
  <c r="G356" i="1"/>
  <c r="H356" i="1"/>
  <c r="F178" i="5"/>
  <c r="G336" i="9"/>
  <c r="E336" i="9" s="1"/>
  <c r="B336" i="9" s="1"/>
  <c r="H1182" i="1"/>
  <c r="D177" i="5"/>
  <c r="C1181" i="1" s="1"/>
  <c r="G1268" i="1"/>
  <c r="I1546" i="1"/>
  <c r="E5" i="7"/>
  <c r="D1538" i="1" s="1"/>
  <c r="I1551" i="1"/>
  <c r="H1556" i="1"/>
  <c r="I33" i="3"/>
  <c r="I1568" i="1"/>
  <c r="I1576" i="1"/>
  <c r="D1571" i="1"/>
  <c r="I35" i="3"/>
  <c r="H1572" i="1"/>
  <c r="G1556" i="1"/>
  <c r="G1555" i="1"/>
  <c r="G346" i="9"/>
  <c r="E346" i="9" s="1"/>
  <c r="B346" i="9" s="1"/>
  <c r="C1538" i="1"/>
  <c r="C1539" i="1"/>
  <c r="H1539" i="1" s="1"/>
  <c r="G1281" i="1"/>
  <c r="D44" i="8"/>
  <c r="H1602" i="1"/>
  <c r="G1585" i="1"/>
  <c r="E315" i="9"/>
  <c r="B315" i="9" s="1"/>
  <c r="E251" i="5"/>
  <c r="E316" i="9"/>
  <c r="B316" i="9" s="1"/>
  <c r="G1024" i="1"/>
  <c r="F12" i="5"/>
  <c r="I22" i="3"/>
  <c r="D1017" i="1"/>
  <c r="H1017" i="1" s="1"/>
  <c r="F647" i="4"/>
  <c r="G641" i="1"/>
  <c r="H421" i="1"/>
  <c r="G421" i="1"/>
  <c r="H160" i="1"/>
  <c r="G160" i="1"/>
  <c r="F164" i="4"/>
  <c r="F360" i="4"/>
  <c r="C355" i="1"/>
  <c r="F535" i="4"/>
  <c r="C529" i="1"/>
  <c r="H31" i="3"/>
  <c r="C1537" i="1"/>
  <c r="E69" i="5"/>
  <c r="D1093" i="1"/>
  <c r="E180" i="9"/>
  <c r="B180" i="9" s="1"/>
  <c r="F114" i="6"/>
  <c r="H30" i="3"/>
  <c r="C1510" i="1"/>
  <c r="H1583" i="1"/>
  <c r="G1583" i="1"/>
  <c r="E152" i="4"/>
  <c r="F152" i="4" s="1"/>
  <c r="D149" i="1"/>
  <c r="G565" i="1"/>
  <c r="H565" i="1"/>
  <c r="F134" i="4"/>
  <c r="C130" i="1"/>
  <c r="F274" i="5"/>
  <c r="C1278" i="1"/>
  <c r="F262" i="4"/>
  <c r="C258" i="1"/>
  <c r="F49" i="4"/>
  <c r="C45" i="1"/>
  <c r="I1580" i="1"/>
  <c r="I1553" i="1"/>
  <c r="F147" i="5"/>
  <c r="C1152" i="1"/>
  <c r="I28" i="3"/>
  <c r="D1431" i="1"/>
  <c r="I24" i="3"/>
  <c r="F629" i="4"/>
  <c r="C623" i="1"/>
  <c r="F321" i="4"/>
  <c r="C316" i="1"/>
  <c r="F522" i="4"/>
  <c r="C516" i="1"/>
  <c r="E314" i="9"/>
  <c r="B314" i="9" s="1"/>
  <c r="F431" i="4"/>
  <c r="D430" i="4"/>
  <c r="D640" i="4" s="1"/>
  <c r="C425" i="1"/>
  <c r="F35" i="6"/>
  <c r="H28" i="3"/>
  <c r="C1431" i="1"/>
  <c r="G339" i="9"/>
  <c r="E339" i="9" s="1"/>
  <c r="B339" i="9" s="1"/>
  <c r="F219" i="5"/>
  <c r="C1223" i="1"/>
  <c r="D299" i="4"/>
  <c r="H18" i="3"/>
  <c r="C148" i="1"/>
  <c r="F7" i="5"/>
  <c r="H22" i="3"/>
  <c r="C1012" i="1"/>
  <c r="F228" i="9"/>
  <c r="E309" i="9"/>
  <c r="B309" i="9" s="1"/>
  <c r="F491" i="4"/>
  <c r="C485" i="1"/>
  <c r="D308" i="4"/>
  <c r="E6" i="4"/>
  <c r="F6" i="4" s="1"/>
  <c r="D3" i="1"/>
  <c r="F466" i="4"/>
  <c r="C460" i="1"/>
  <c r="F202" i="4"/>
  <c r="C198" i="1"/>
  <c r="F648" i="4"/>
  <c r="C642" i="1"/>
  <c r="F153" i="4"/>
  <c r="G24" i="9"/>
  <c r="E24" i="9" s="1"/>
  <c r="I1559" i="1"/>
  <c r="I1549" i="1"/>
  <c r="E141" i="6"/>
  <c r="F141" i="6" s="1"/>
  <c r="F373" i="4"/>
  <c r="C368" i="1"/>
  <c r="G338" i="9"/>
  <c r="E338" i="9" s="1"/>
  <c r="B338" i="9" s="1"/>
  <c r="F203" i="5"/>
  <c r="C1207" i="1"/>
  <c r="F135" i="5"/>
  <c r="C1140" i="1"/>
  <c r="F597" i="4"/>
  <c r="C591" i="1"/>
  <c r="F273" i="4"/>
  <c r="C269" i="1"/>
  <c r="F89" i="6"/>
  <c r="C1485" i="1"/>
  <c r="D251" i="5"/>
  <c r="F255" i="5"/>
  <c r="C1259" i="1"/>
  <c r="E640" i="4"/>
  <c r="D634" i="1" s="1"/>
  <c r="D529" i="1"/>
  <c r="D422" i="4"/>
  <c r="D300" i="4"/>
  <c r="H17" i="3"/>
  <c r="C2" i="1"/>
  <c r="D69" i="5"/>
  <c r="I1564" i="1"/>
  <c r="E176" i="5" l="1"/>
  <c r="D1180" i="1" s="1"/>
  <c r="H19" i="9"/>
  <c r="E19" i="9" s="1"/>
  <c r="B19" i="9" s="1"/>
  <c r="K1481" i="9"/>
  <c r="D176" i="5"/>
  <c r="C1180" i="1" s="1"/>
  <c r="H24" i="3"/>
  <c r="F177" i="5"/>
  <c r="G1538" i="1"/>
  <c r="H1571" i="1"/>
  <c r="G1571" i="1"/>
  <c r="E345" i="9"/>
  <c r="I10" i="3" s="1"/>
  <c r="H1538" i="1"/>
  <c r="G1539" i="1"/>
  <c r="I25" i="3"/>
  <c r="D1255" i="1"/>
  <c r="C1621" i="1"/>
  <c r="I39" i="3"/>
  <c r="G343" i="9"/>
  <c r="E343" i="9" s="1"/>
  <c r="B343" i="9" s="1"/>
  <c r="G344" i="9"/>
  <c r="E344" i="9" s="1"/>
  <c r="B344" i="9" s="1"/>
  <c r="G1017" i="1"/>
  <c r="F640" i="4"/>
  <c r="C634" i="1"/>
  <c r="G269" i="1"/>
  <c r="H269" i="1"/>
  <c r="G1140" i="1"/>
  <c r="H1140" i="1"/>
  <c r="D417" i="4"/>
  <c r="F308" i="4"/>
  <c r="C303" i="1"/>
  <c r="G425" i="1"/>
  <c r="H425" i="1"/>
  <c r="G348" i="9"/>
  <c r="E348" i="9" s="1"/>
  <c r="H1621" i="1"/>
  <c r="G1621" i="1"/>
  <c r="C296" i="1"/>
  <c r="F251" i="5"/>
  <c r="H25" i="3"/>
  <c r="C1255" i="1"/>
  <c r="G368" i="1"/>
  <c r="H368" i="1"/>
  <c r="B24" i="9"/>
  <c r="G198" i="1"/>
  <c r="H198" i="1"/>
  <c r="G485" i="1"/>
  <c r="H485" i="1"/>
  <c r="B228" i="9"/>
  <c r="D423" i="4"/>
  <c r="D424" i="4" s="1"/>
  <c r="D301" i="4"/>
  <c r="C295" i="1"/>
  <c r="G1431" i="1"/>
  <c r="H1431" i="1"/>
  <c r="F430" i="4"/>
  <c r="D639" i="4"/>
  <c r="C424" i="1"/>
  <c r="G316" i="1"/>
  <c r="H316" i="1"/>
  <c r="G258" i="1"/>
  <c r="H258" i="1"/>
  <c r="G130" i="1"/>
  <c r="H130" i="1"/>
  <c r="G149" i="1"/>
  <c r="H149" i="1"/>
  <c r="G1510" i="1"/>
  <c r="H1510" i="1"/>
  <c r="H1093" i="1"/>
  <c r="G1093" i="1"/>
  <c r="G1181" i="1"/>
  <c r="H1181" i="1"/>
  <c r="G355" i="1"/>
  <c r="H355" i="1"/>
  <c r="F69" i="5"/>
  <c r="H23" i="3"/>
  <c r="C1074" i="1"/>
  <c r="D643" i="4"/>
  <c r="C417" i="1"/>
  <c r="G1485" i="1"/>
  <c r="H1485" i="1"/>
  <c r="G591" i="1"/>
  <c r="H591" i="1"/>
  <c r="G1207" i="1"/>
  <c r="H1207" i="1"/>
  <c r="G3" i="1"/>
  <c r="H3" i="1"/>
  <c r="G1012" i="1"/>
  <c r="H1012" i="1"/>
  <c r="G1223" i="1"/>
  <c r="H1223" i="1"/>
  <c r="G516" i="1"/>
  <c r="H516" i="1"/>
  <c r="G1152" i="1"/>
  <c r="H1152" i="1"/>
  <c r="H11" i="3"/>
  <c r="E299" i="4"/>
  <c r="I18" i="3"/>
  <c r="D148" i="1"/>
  <c r="G148" i="1" s="1"/>
  <c r="I23" i="3"/>
  <c r="D1074" i="1"/>
  <c r="E6" i="5"/>
  <c r="G529" i="1"/>
  <c r="H529" i="1"/>
  <c r="D418" i="4"/>
  <c r="G1259" i="1"/>
  <c r="H1259" i="1"/>
  <c r="I31" i="3"/>
  <c r="D1537" i="1"/>
  <c r="H1537" i="1" s="1"/>
  <c r="G642" i="1"/>
  <c r="H642" i="1"/>
  <c r="G460" i="1"/>
  <c r="H460" i="1"/>
  <c r="E422" i="4"/>
  <c r="I17" i="3"/>
  <c r="D2" i="1"/>
  <c r="D6" i="5"/>
  <c r="G623" i="1"/>
  <c r="H623" i="1"/>
  <c r="G45" i="1"/>
  <c r="H45" i="1"/>
  <c r="G1278" i="1"/>
  <c r="H1278" i="1"/>
  <c r="F176" i="5" l="1"/>
  <c r="E342" i="9"/>
  <c r="H148" i="1"/>
  <c r="F424" i="4"/>
  <c r="C419" i="1"/>
  <c r="E643" i="4"/>
  <c r="F643" i="4" s="1"/>
  <c r="D417" i="1"/>
  <c r="H417" i="1" s="1"/>
  <c r="G417" i="1"/>
  <c r="N3" i="9"/>
  <c r="I11" i="3"/>
  <c r="G303" i="1"/>
  <c r="H303" i="1"/>
  <c r="E423" i="4"/>
  <c r="E424" i="4" s="1"/>
  <c r="D419" i="1" s="1"/>
  <c r="E301" i="4"/>
  <c r="D297" i="1" s="1"/>
  <c r="D295" i="1"/>
  <c r="G295" i="1" s="1"/>
  <c r="G634" i="1"/>
  <c r="H634" i="1"/>
  <c r="G2" i="1"/>
  <c r="G1537" i="1"/>
  <c r="C637" i="1"/>
  <c r="H9" i="3"/>
  <c r="F299" i="4"/>
  <c r="E347" i="9"/>
  <c r="B348" i="9"/>
  <c r="G1180" i="1"/>
  <c r="H1180" i="1"/>
  <c r="F418" i="4"/>
  <c r="C413" i="1"/>
  <c r="G1074" i="1"/>
  <c r="H1074" i="1"/>
  <c r="F639" i="4"/>
  <c r="C633" i="1"/>
  <c r="D644" i="4"/>
  <c r="D425" i="4"/>
  <c r="C418" i="1"/>
  <c r="G20" i="9"/>
  <c r="G299" i="9"/>
  <c r="G306" i="9"/>
  <c r="E306" i="9" s="1"/>
  <c r="B306" i="9" s="1"/>
  <c r="F6" i="5"/>
  <c r="C1011" i="1"/>
  <c r="H2" i="1"/>
  <c r="E300" i="4"/>
  <c r="H299" i="9"/>
  <c r="D1011" i="1"/>
  <c r="F422" i="4"/>
  <c r="G424" i="1"/>
  <c r="H424" i="1"/>
  <c r="F301" i="4"/>
  <c r="C297" i="1"/>
  <c r="G1255" i="1"/>
  <c r="H1255" i="1"/>
  <c r="F417" i="4"/>
  <c r="C412" i="1"/>
  <c r="E299" i="9" l="1"/>
  <c r="B299" i="9" s="1"/>
  <c r="F423" i="4"/>
  <c r="D296" i="1"/>
  <c r="F300" i="4"/>
  <c r="G412" i="1"/>
  <c r="H412" i="1"/>
  <c r="G297" i="1"/>
  <c r="H297" i="1"/>
  <c r="G1011" i="1"/>
  <c r="H8" i="3"/>
  <c r="H1011" i="1"/>
  <c r="D646" i="4"/>
  <c r="C638" i="1"/>
  <c r="H295" i="1"/>
  <c r="G633" i="1"/>
  <c r="H633" i="1"/>
  <c r="G413" i="1"/>
  <c r="H413" i="1"/>
  <c r="D645" i="4"/>
  <c r="E644" i="4"/>
  <c r="F644" i="4" s="1"/>
  <c r="E425" i="4"/>
  <c r="D420" i="1" s="1"/>
  <c r="D418" i="1"/>
  <c r="G418" i="1" s="1"/>
  <c r="H20" i="9"/>
  <c r="E20" i="9" s="1"/>
  <c r="B20" i="9" s="1"/>
  <c r="G419" i="1"/>
  <c r="H419" i="1"/>
  <c r="C420" i="1"/>
  <c r="K3" i="9"/>
  <c r="I9" i="3"/>
  <c r="D637" i="1"/>
  <c r="H637" i="1" s="1"/>
  <c r="F425" i="4" l="1"/>
  <c r="G637" i="1"/>
  <c r="G420" i="1"/>
  <c r="H420" i="1"/>
  <c r="D649" i="4"/>
  <c r="F645" i="4"/>
  <c r="C639" i="1"/>
  <c r="M3" i="9"/>
  <c r="H418" i="1"/>
  <c r="D650" i="4"/>
  <c r="C640" i="1"/>
  <c r="E645" i="4"/>
  <c r="E646" i="4"/>
  <c r="D638" i="1"/>
  <c r="G638" i="1" s="1"/>
  <c r="G296" i="1"/>
  <c r="H296" i="1"/>
  <c r="H638" i="1" l="1"/>
  <c r="E650" i="4"/>
  <c r="D640" i="1"/>
  <c r="G640" i="1" s="1"/>
  <c r="F646" i="4"/>
  <c r="H334" i="9"/>
  <c r="G334" i="9"/>
  <c r="E649" i="4"/>
  <c r="D639" i="1"/>
  <c r="G639" i="1" s="1"/>
  <c r="H19" i="3"/>
  <c r="C643" i="1"/>
  <c r="F650" i="4"/>
  <c r="H20" i="3"/>
  <c r="C644" i="1"/>
  <c r="E334" i="9" l="1"/>
  <c r="B334" i="9" s="1"/>
  <c r="G297" i="9"/>
  <c r="E297" i="9" s="1"/>
  <c r="B297" i="9" s="1"/>
  <c r="H639" i="1"/>
  <c r="I19" i="3"/>
  <c r="D643" i="1"/>
  <c r="G643" i="1" s="1"/>
  <c r="H640" i="1"/>
  <c r="I20" i="3"/>
  <c r="D644" i="1"/>
  <c r="G644" i="1" s="1"/>
  <c r="F649" i="4"/>
  <c r="E298" i="9" l="1"/>
  <c r="I8" i="3" s="1"/>
  <c r="H7" i="3"/>
  <c r="J3" i="9" s="1"/>
  <c r="H643" i="1"/>
  <c r="H644" i="1"/>
  <c r="G295" i="9" l="1"/>
  <c r="L293" i="9"/>
  <c r="F293" i="9" s="1"/>
  <c r="H295" i="9"/>
  <c r="H18" i="9"/>
  <c r="G18" i="9"/>
  <c r="J11" i="9"/>
  <c r="H22" i="9"/>
  <c r="M16" i="9"/>
  <c r="J17" i="9"/>
  <c r="J10" i="9"/>
  <c r="K5" i="9"/>
  <c r="K11" i="9"/>
  <c r="J7" i="9"/>
  <c r="J13" i="9"/>
  <c r="K6" i="9"/>
  <c r="M15" i="9"/>
  <c r="H21" i="9"/>
  <c r="L15" i="9"/>
  <c r="G15" i="9"/>
  <c r="I13" i="9"/>
  <c r="K9" i="9"/>
  <c r="K10" i="9"/>
  <c r="J8" i="9"/>
  <c r="H15" i="9"/>
  <c r="G21" i="9"/>
  <c r="K7" i="9"/>
  <c r="L16" i="9"/>
  <c r="I5" i="9"/>
  <c r="J9" i="9"/>
  <c r="K8" i="9"/>
  <c r="G22" i="9"/>
  <c r="I8" i="9"/>
  <c r="G16" i="9"/>
  <c r="K13" i="9"/>
  <c r="I7" i="9"/>
  <c r="H16" i="9"/>
  <c r="H17" i="9"/>
  <c r="I9" i="9"/>
  <c r="G17" i="9"/>
  <c r="I11" i="9"/>
  <c r="J6" i="9"/>
  <c r="K12" i="9"/>
  <c r="I6" i="9"/>
  <c r="I12" i="9"/>
  <c r="I17" i="9"/>
  <c r="J5" i="9"/>
  <c r="J12" i="9"/>
  <c r="E21" i="9" l="1"/>
  <c r="B21" i="9" s="1"/>
  <c r="E22" i="9"/>
  <c r="B22" i="9" s="1"/>
  <c r="F16" i="9"/>
  <c r="E6" i="9"/>
  <c r="B6" i="9" s="1"/>
  <c r="E9" i="9"/>
  <c r="B9" i="9" s="1"/>
  <c r="F15" i="9"/>
  <c r="E16" i="9"/>
  <c r="E18" i="9"/>
  <c r="B18" i="9" s="1"/>
  <c r="E17" i="9"/>
  <c r="B17" i="9" s="1"/>
  <c r="E7" i="9"/>
  <c r="B7" i="9" s="1"/>
  <c r="E15" i="9"/>
  <c r="B293" i="9"/>
  <c r="F23" i="9"/>
  <c r="E12" i="9"/>
  <c r="B12" i="9" s="1"/>
  <c r="E11" i="9"/>
  <c r="B11" i="9" s="1"/>
  <c r="E8" i="9"/>
  <c r="B8" i="9" s="1"/>
  <c r="E5" i="9"/>
  <c r="E13" i="9"/>
  <c r="B13" i="9" s="1"/>
  <c r="E10" i="9"/>
  <c r="B10" i="9" s="1"/>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<sst xmlns="http://schemas.openxmlformats.org/spreadsheetml/2006/main" count="4733" uniqueCount="3657">
  <si>
    <t>Obveznik:</t>
  </si>
  <si>
    <t>37269 - GRADSKA KNJIŽNICA SLAVONSKI BROD</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</si>
  <si>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</si>
  <si>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</si>
  <si>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</si>
  <si>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</si>
  <si>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</si>
  <si>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</si>
  <si>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</si>
  <si>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</si>
  <si>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</si>
  <si>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</si>
  <si>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</si>
  <si>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</si>
  <si>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</si>
  <si>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</si>
  <si>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</si>
  <si>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</si>
  <si>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</si>
  <si>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</si>
  <si>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</si>
  <si>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</si>
  <si>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</si>
  <si>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</si>
  <si>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</si>
  <si>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</si>
  <si>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</si>
  <si>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</si>
  <si>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</si>
  <si>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</si>
  <si>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</si>
  <si>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</si>
  <si>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</si>
  <si>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</si>
  <si>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</si>
  <si>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</si>
  <si>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</si>
  <si>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</si>
  <si>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</si>
  <si>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</si>
  <si>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</si>
  <si>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</si>
  <si>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</si>
  <si>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</si>
  <si>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</si>
  <si>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</si>
  <si>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</si>
  <si>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</si>
  <si>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</si>
  <si>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</si>
  <si>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</si>
  <si>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</si>
  <si>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</si>
  <si>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</si>
  <si>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</si>
  <si>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</si>
  <si>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</si>
  <si>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</si>
  <si>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</si>
  <si>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</si>
  <si>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</si>
  <si>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</si>
  <si>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</si>
  <si>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</si>
  <si>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</si>
  <si>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</si>
  <si>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</si>
  <si>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</si>
  <si>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</si>
  <si>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</si>
  <si>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</si>
  <si>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</si>
  <si>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</si>
  <si>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</si>
  <si>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</si>
  <si>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</si>
  <si>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</si>
  <si>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</si>
  <si>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</si>
  <si>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</si>
  <si>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</si>
  <si>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</si>
  <si>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</si>
  <si>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</si>
  <si>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</si>
  <si>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</si>
  <si>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</si>
  <si>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</si>
  <si>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</si>
  <si>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</si>
  <si>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</si>
  <si>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</si>
  <si>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</si>
  <si>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</si>
  <si>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</si>
  <si>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</si>
  <si>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</si>
  <si>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</si>
  <si>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</si>
  <si>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</si>
  <si>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</si>
  <si>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</si>
  <si>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</si>
  <si>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</si>
  <si>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</si>
  <si>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</si>
  <si>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</si>
  <si>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</si>
  <si>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</si>
  <si>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</si>
  <si>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</si>
  <si>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</si>
  <si>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</si>
  <si>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</si>
  <si>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</si>
  <si>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</si>
  <si>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</si>
  <si>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</si>
  <si>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</si>
  <si>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</si>
  <si>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</si>
  <si>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</si>
  <si>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</si>
  <si>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</si>
  <si>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</si>
  <si>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</si>
  <si>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</si>
  <si>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</si>
  <si>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</si>
  <si>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</si>
  <si>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</si>
  <si>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</si>
  <si>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</si>
  <si>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</si>
  <si>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</si>
  <si>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</si>
  <si>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</si>
  <si>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</si>
  <si>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</si>
  <si>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</si>
  <si>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</si>
  <si>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</si>
  <si>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</si>
  <si>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</si>
  <si>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</si>
  <si>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</si>
  <si>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</si>
  <si>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</si>
  <si>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</si>
  <si>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</si>
  <si>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</si>
  <si>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</si>
  <si>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</si>
  <si>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</si>
  <si>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</si>
  <si>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</si>
  <si>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</si>
  <si>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</si>
  <si>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</si>
  <si>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</si>
  <si>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</si>
  <si>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</si>
  <si>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</si>
  <si>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</si>
  <si>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</si>
  <si>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</si>
  <si>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</si>
  <si>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</si>
  <si>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</si>
  <si>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</si>
  <si>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</si>
  <si>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</si>
  <si>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</si>
  <si>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</si>
  <si>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</si>
  <si>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</si>
  <si>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</si>
  <si>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</si>
  <si>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</si>
  <si>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</si>
  <si>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</si>
  <si>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</si>
  <si>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</si>
  <si>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</si>
  <si>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</si>
  <si>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</si>
  <si>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</si>
  <si>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</si>
  <si>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</si>
  <si>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</si>
  <si>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</si>
  <si>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</si>
  <si>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</si>
  <si>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</si>
  <si>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</si>
  <si>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</si>
  <si>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</si>
  <si>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</si>
  <si>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</si>
  <si>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</si>
  <si>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</si>
  <si>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</si>
  <si>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</si>
  <si>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</si>
  <si>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</si>
  <si>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</si>
  <si>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</si>
  <si>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</si>
  <si>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</si>
  <si>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</si>
  <si>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</si>
  <si>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</si>
  <si>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</si>
  <si>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</si>
  <si>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</si>
  <si>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</si>
  <si>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</si>
  <si>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</si>
  <si>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</si>
  <si>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</si>
  <si>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</si>
  <si>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</si>
  <si>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</si>
  <si>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</si>
  <si>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</si>
  <si>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</si>
  <si>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</si>
  <si>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</si>
  <si>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</si>
  <si>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</si>
  <si>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</si>
  <si>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</si>
  <si>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</si>
  <si>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</si>
  <si>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</si>
  <si>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</si>
  <si>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</si>
  <si>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</si>
  <si>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</si>
  <si>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</si>
  <si>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</si>
  <si>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</si>
  <si>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</si>
  <si>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</si>
  <si>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</si>
  <si>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</si>
  <si>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</si>
  <si>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</si>
  <si>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</si>
  <si>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</si>
  <si>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</si>
  <si>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</si>
  <si>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</si>
  <si>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</si>
  <si>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</si>
  <si>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</si>
  <si>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</si>
  <si>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</si>
  <si>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</si>
  <si>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</si>
  <si>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</si>
  <si>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</si>
  <si>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</si>
  <si>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</si>
  <si>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</si>
  <si>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</si>
  <si>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</si>
  <si>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</si>
  <si>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</si>
  <si>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</si>
  <si>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</si>
  <si>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</si>
  <si>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</si>
  <si>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</si>
  <si>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</si>
  <si>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</si>
  <si>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</si>
  <si>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</si>
  <si>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</si>
  <si>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</si>
  <si>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</si>
  <si>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</si>
  <si>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</si>
  <si>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</si>
  <si>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</si>
  <si>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</si>
  <si>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</si>
  <si>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</si>
  <si>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</si>
  <si>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</si>
  <si>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</si>
  <si>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</si>
  <si>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</si>
  <si>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</si>
  <si>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</si>
  <si>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</si>
  <si>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</si>
  <si>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</si>
  <si>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</si>
  <si>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</si>
  <si>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</si>
  <si>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</si>
  <si>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</si>
  <si>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</si>
  <si>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</si>
  <si>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</si>
  <si>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</si>
  <si>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</si>
  <si>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</si>
  <si>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</si>
  <si>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</si>
  <si>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</si>
  <si>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</si>
  <si>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</si>
  <si>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</si>
  <si>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</si>
  <si>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</si>
  <si>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</si>
  <si>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</si>
  <si>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</si>
  <si>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</si>
  <si>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</si>
  <si>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</si>
  <si>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</si>
  <si>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</si>
  <si>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</si>
  <si>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</si>
  <si>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</si>
  <si>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</si>
  <si>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</si>
  <si>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</si>
  <si>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</si>
  <si>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</si>
  <si>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</si>
  <si>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</si>
  <si>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</si>
  <si>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</si>
  <si>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</si>
  <si>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</si>
  <si>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</si>
  <si>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</si>
  <si>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</si>
  <si>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</si>
  <si>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</si>
  <si>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</si>
  <si>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</si>
  <si>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</si>
  <si>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</si>
  <si>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</si>
  <si>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</si>
  <si>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</si>
  <si>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</si>
  <si>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</si>
  <si>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</si>
  <si>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</si>
  <si>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</si>
  <si>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</si>
  <si>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</si>
  <si>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</si>
  <si>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</si>
  <si>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</si>
  <si>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</si>
  <si>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</si>
  <si>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</si>
  <si>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</si>
  <si>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</si>
  <si>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</si>
  <si>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</si>
  <si>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</si>
  <si>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</si>
  <si>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</si>
  <si>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</si>
  <si>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</si>
  <si>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</si>
  <si>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</si>
  <si>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</si>
  <si>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</si>
  <si>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</si>
  <si>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</si>
  <si>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</si>
  <si>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</si>
  <si>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</si>
  <si>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</si>
  <si>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</si>
  <si>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</si>
  <si>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</si>
  <si>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</si>
  <si>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</si>
  <si>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</si>
  <si>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</si>
  <si>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</si>
  <si>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</si>
  <si>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</si>
  <si>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</si>
  <si>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</si>
  <si>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</si>
  <si>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</si>
  <si>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</si>
  <si>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</si>
  <si>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</si>
  <si>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</si>
  <si>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</si>
  <si>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</si>
  <si>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</si>
  <si>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</si>
  <si>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</si>
  <si>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</si>
  <si>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</si>
  <si>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</si>
  <si>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</si>
  <si>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</si>
  <si>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</si>
  <si>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</si>
  <si>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</si>
  <si>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</si>
  <si>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</si>
  <si>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</si>
  <si>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</si>
  <si>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</si>
  <si>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</si>
  <si>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</si>
  <si>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</si>
  <si>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</si>
  <si>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</si>
  <si>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</si>
  <si>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</si>
  <si>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</si>
  <si>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</si>
  <si>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</si>
  <si>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</si>
  <si>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</si>
  <si>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</si>
  <si>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</si>
  <si>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</si>
  <si>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</si>
  <si>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</si>
  <si>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</si>
  <si>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</si>
  <si>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</si>
  <si>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</si>
  <si>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</si>
  <si>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</si>
  <si>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</si>
  <si>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</si>
  <si>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</si>
  <si>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</si>
  <si>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</si>
  <si>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</si>
  <si>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</si>
  <si>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</si>
  <si>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</si>
  <si>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</si>
  <si>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</si>
  <si>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</si>
  <si>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</si>
  <si>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</si>
  <si>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</si>
  <si>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</si>
  <si>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</si>
  <si>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</si>
  <si>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</si>
  <si>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</si>
  <si>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</si>
  <si>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</si>
  <si>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</si>
  <si>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</si>
  <si>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</si>
  <si>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</si>
  <si>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</si>
  <si>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</si>
  <si>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</si>
  <si>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</si>
  <si>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</si>
  <si>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</si>
  <si>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</si>
  <si>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</si>
  <si>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</si>
  <si>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</si>
  <si>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</si>
  <si>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</si>
  <si>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</si>
  <si>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</si>
  <si>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</si>
  <si>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</si>
  <si>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</si>
  <si>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</si>
  <si>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</si>
  <si>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</si>
  <si>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</si>
  <si>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</si>
  <si>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</si>
  <si>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</si>
  <si>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</si>
  <si>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</si>
  <si>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</si>
  <si>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</si>
  <si>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</si>
  <si>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</si>
  <si>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</si>
  <si>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</si>
  <si>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</si>
  <si>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</si>
  <si>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</si>
  <si>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</si>
  <si>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</si>
  <si>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</si>
  <si>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</si>
  <si>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</si>
  <si>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</si>
  <si>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</si>
  <si>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</si>
  <si>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</si>
  <si>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</si>
  <si>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</si>
  <si>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</si>
  <si>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</si>
  <si>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</si>
  <si>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</si>
  <si>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</si>
  <si>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</si>
  <si>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</si>
  <si>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</si>
  <si>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</si>
  <si>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</si>
  <si>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</si>
  <si>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</si>
  <si>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</si>
  <si>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</si>
  <si>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</si>
  <si>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</si>
  <si>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</si>
  <si>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</si>
  <si>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</si>
  <si>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</si>
  <si>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</si>
  <si>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</si>
  <si>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</si>
  <si>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</si>
  <si>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</si>
  <si>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</si>
  <si>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</si>
  <si>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</si>
  <si>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</si>
  <si>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</si>
  <si>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</si>
  <si>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</si>
  <si>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</si>
  <si>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</si>
  <si>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</si>
  <si>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</si>
  <si>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</si>
  <si>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</si>
  <si>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</si>
  <si>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</si>
  <si>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</si>
  <si>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</si>
  <si>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</si>
  <si>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</si>
  <si>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</si>
  <si>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</si>
  <si>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</si>
  <si>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</si>
  <si>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</si>
  <si>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</si>
  <si>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</si>
  <si>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</si>
  <si>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</si>
  <si>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</si>
  <si>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</si>
  <si>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</si>
  <si>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</si>
  <si>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</si>
  <si>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</si>
  <si>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</si>
  <si>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</si>
  <si>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</si>
  <si>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</si>
  <si>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</si>
  <si>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</si>
  <si>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</si>
  <si>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</si>
  <si>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</si>
  <si>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</si>
  <si>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</si>
  <si>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</si>
  <si>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</si>
  <si>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</si>
  <si>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</si>
  <si>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</si>
  <si>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</si>
  <si>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</si>
  <si>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</si>
  <si>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</si>
  <si>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</si>
  <si>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</si>
  <si>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</si>
  <si>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</si>
  <si>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</si>
  <si>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</si>
  <si>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</si>
  <si>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</si>
  <si>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</si>
  <si>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</si>
  <si>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</si>
  <si>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</si>
  <si>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</si>
  <si>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</si>
  <si>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</si>
  <si>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</si>
  <si>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</si>
  <si>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</si>
  <si>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</si>
  <si>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</si>
  <si>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</si>
  <si>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</si>
  <si>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</si>
  <si>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</si>
  <si>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</si>
  <si>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</si>
  <si>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</si>
  <si>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</si>
  <si>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</si>
  <si>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</si>
  <si>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</si>
  <si>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</si>
  <si>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</si>
  <si>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</si>
  <si>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</si>
  <si>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</si>
  <si>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</si>
  <si>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</si>
  <si>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</si>
  <si>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</si>
  <si>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</si>
  <si>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</si>
  <si>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</si>
  <si>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</si>
  <si>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</si>
  <si>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</si>
  <si>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</si>
  <si>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</si>
  <si>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</si>
  <si>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</si>
  <si>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</si>
  <si>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</si>
  <si>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</si>
  <si>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</si>
  <si>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</si>
  <si>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</si>
  <si>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</si>
  <si>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</si>
  <si>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</si>
  <si>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</si>
  <si>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</si>
  <si>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</si>
  <si>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</si>
  <si>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</si>
  <si>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</si>
  <si>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</si>
  <si>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</si>
  <si>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</si>
  <si>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</si>
  <si>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</si>
  <si>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</si>
  <si>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</si>
  <si>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</si>
  <si>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</si>
  <si>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</si>
  <si>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</si>
  <si>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</si>
  <si>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</si>
  <si>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</si>
  <si>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</si>
  <si>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</si>
  <si>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</si>
  <si>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</si>
  <si>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</si>
  <si>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</si>
  <si>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</si>
  <si>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</si>
  <si>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</si>
  <si>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</si>
  <si>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</si>
  <si>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</si>
  <si>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</si>
  <si>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</si>
  <si>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</si>
  <si>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</si>
  <si>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</si>
  <si>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</si>
  <si>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</si>
  <si>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</si>
  <si>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</si>
  <si>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</si>
  <si>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</si>
  <si>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</si>
  <si>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</si>
  <si>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</si>
  <si>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</si>
  <si>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</si>
  <si>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</si>
  <si>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</si>
  <si>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</si>
  <si>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</si>
  <si>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</si>
  <si>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</si>
  <si>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</si>
  <si>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</si>
  <si>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</si>
  <si>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</si>
  <si>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</si>
  <si>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</si>
  <si>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</si>
  <si>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</si>
  <si>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</si>
  <si>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</si>
  <si>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</si>
  <si>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</si>
  <si>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</si>
  <si>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</si>
  <si>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</si>
  <si>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</si>
  <si>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</si>
  <si>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</si>
  <si>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</si>
  <si>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</si>
  <si>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</si>
  <si>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</si>
  <si>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</si>
  <si>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</si>
  <si>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</si>
  <si>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</si>
  <si>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</si>
  <si>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</si>
  <si>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</si>
  <si>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</si>
  <si>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</si>
  <si>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</si>
  <si>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</si>
  <si>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</si>
  <si>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</si>
  <si>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</si>
  <si>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</si>
  <si>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</si>
  <si>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</si>
  <si>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</si>
  <si>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</si>
  <si>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</si>
  <si>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</si>
  <si>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</si>
  <si>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</si>
  <si>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</si>
  <si>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</si>
  <si>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</si>
  <si>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</si>
  <si>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</si>
  <si>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</si>
  <si>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</si>
  <si>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</si>
  <si>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</si>
  <si>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</si>
  <si>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</si>
  <si>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</si>
  <si>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</si>
  <si>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</si>
  <si>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</si>
  <si>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</si>
  <si>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</si>
  <si>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</si>
  <si>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</si>
  <si>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</si>
  <si>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</si>
  <si>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</si>
  <si>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</si>
  <si>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</si>
  <si>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</si>
  <si>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</si>
  <si>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</si>
  <si>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</si>
  <si>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</si>
  <si>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</si>
  <si>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</si>
  <si>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</si>
  <si>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</si>
  <si>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</si>
  <si>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</si>
  <si>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</si>
  <si>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</si>
  <si>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</si>
  <si>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</si>
  <si>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</si>
  <si>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</si>
  <si>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</si>
  <si>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</si>
  <si>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</si>
  <si>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</si>
  <si>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</si>
  <si>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</si>
  <si>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</si>
  <si>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</si>
  <si>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</si>
  <si>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</si>
  <si>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</si>
  <si>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</si>
  <si>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</si>
  <si>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</si>
  <si>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</si>
  <si>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</si>
  <si>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</si>
  <si>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</si>
  <si>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</si>
  <si>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</si>
  <si>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</si>
  <si>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</si>
  <si>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</si>
  <si>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</si>
  <si>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</si>
  <si>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</si>
  <si>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</si>
  <si>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</si>
  <si>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</si>
  <si>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</si>
  <si>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</si>
  <si>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</si>
  <si>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</si>
  <si>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</si>
  <si>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</si>
  <si>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</si>
  <si>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</si>
  <si>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</si>
  <si>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</si>
  <si>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</si>
  <si>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</si>
  <si>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</si>
  <si>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</si>
  <si>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</si>
  <si>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</si>
  <si>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</si>
  <si>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</si>
  <si>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</si>
  <si>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</si>
  <si>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</si>
  <si>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</si>
  <si>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</si>
  <si>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</si>
  <si>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</si>
  <si>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</si>
  <si>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</si>
  <si>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</si>
  <si>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</si>
  <si>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</si>
  <si>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</si>
  <si>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</si>
  <si>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</si>
  <si>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</si>
  <si>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</si>
  <si>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</si>
  <si>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</si>
  <si>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</si>
  <si>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</si>
  <si>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</si>
  <si>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</si>
  <si>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</si>
  <si>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</si>
  <si>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</si>
  <si>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</si>
  <si>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</si>
  <si>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</si>
  <si>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</si>
  <si>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</si>
  <si>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</si>
  <si>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</si>
  <si>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</si>
  <si>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</si>
  <si>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</si>
  <si>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</si>
  <si>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</si>
  <si>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</si>
  <si>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</si>
  <si>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</si>
  <si>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</si>
  <si>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</si>
  <si>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</si>
  <si>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</si>
  <si>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</si>
  <si>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</si>
  <si>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</si>
  <si>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</si>
  <si>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</si>
  <si>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</si>
  <si>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</si>
  <si>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</si>
  <si>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</si>
  <si>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</si>
  <si>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</si>
  <si>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</si>
  <si>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</si>
  <si>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</si>
  <si>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</si>
  <si>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</si>
  <si>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</si>
  <si>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</si>
  <si>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</si>
  <si>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</si>
  <si>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</si>
  <si>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</si>
  <si>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</si>
  <si>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</si>
  <si>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</si>
  <si>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</si>
  <si>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</si>
  <si>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</si>
  <si>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</si>
  <si>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</si>
  <si>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</si>
  <si>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</si>
  <si>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</si>
  <si>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</si>
  <si>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</si>
  <si>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</si>
  <si>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</si>
  <si>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</si>
  <si>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</si>
  <si>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</si>
  <si>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</si>
  <si>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</si>
  <si>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</si>
  <si>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</si>
  <si>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</si>
  <si>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</si>
  <si>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</si>
  <si>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</si>
  <si>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</si>
  <si>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</si>
  <si>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</si>
  <si>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</si>
  <si>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</si>
  <si>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</si>
  <si>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</si>
  <si>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</si>
  <si>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</si>
  <si>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</si>
  <si>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</si>
  <si>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</si>
  <si>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</si>
  <si>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</si>
  <si>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</si>
  <si>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</si>
  <si>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</si>
  <si>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</si>
  <si>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</si>
  <si>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</si>
  <si>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</si>
  <si>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</si>
  <si>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</si>
  <si>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</si>
  <si>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</si>
  <si>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</si>
  <si>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</si>
  <si>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</si>
  <si>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</si>
  <si>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</si>
  <si>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</si>
  <si>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</si>
  <si>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</si>
  <si>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</si>
  <si>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</si>
  <si>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</si>
  <si>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</si>
  <si>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</si>
  <si>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</si>
  <si>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</si>
  <si>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</si>
  <si>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</si>
  <si>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</si>
  <si>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</si>
  <si>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</si>
  <si>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</si>
  <si>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</si>
  <si>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</si>
  <si>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</si>
  <si>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</si>
  <si>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</si>
  <si>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</si>
  <si>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</si>
  <si>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</si>
  <si>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</si>
  <si>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</si>
  <si>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</si>
  <si>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</si>
  <si>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</si>
  <si>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</si>
  <si>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</si>
  <si>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</si>
  <si>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</si>
  <si>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</si>
  <si>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</si>
  <si>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</si>
  <si>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</si>
  <si>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</si>
  <si>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</si>
  <si>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</si>
  <si>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</si>
  <si>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</si>
  <si>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</si>
  <si>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</si>
  <si>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</si>
  <si>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</si>
  <si>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</si>
  <si>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</si>
  <si>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</si>
  <si>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</si>
  <si>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</si>
  <si>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</si>
  <si>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</si>
  <si>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</si>
  <si>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</si>
  <si>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</si>
  <si>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</si>
  <si>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</si>
  <si>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</si>
  <si>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</si>
  <si>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</si>
  <si>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</si>
  <si>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</si>
  <si>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</si>
  <si>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</si>
  <si>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</si>
  <si>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</si>
  <si>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</si>
  <si>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</si>
  <si>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</si>
  <si>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</si>
  <si>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</si>
  <si>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</si>
  <si>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</si>
  <si>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</si>
  <si>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</si>
  <si>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</si>
  <si>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</si>
  <si>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</si>
  <si>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</si>
  <si>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</si>
  <si>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</si>
  <si>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</si>
  <si>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</si>
  <si>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</si>
  <si>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</si>
  <si>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</si>
  <si>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</si>
  <si>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</si>
  <si>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</si>
  <si>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</si>
  <si>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</si>
  <si>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</si>
  <si>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</si>
  <si>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</si>
  <si>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</si>
  <si>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</si>
  <si>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</si>
  <si>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</si>
  <si>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</si>
  <si>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</si>
  <si>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</si>
  <si>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</si>
  <si>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</si>
  <si>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</si>
  <si>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</si>
  <si>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</si>
  <si>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</si>
  <si>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</si>
  <si>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</si>
  <si>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</si>
  <si>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</si>
  <si>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</si>
  <si>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</si>
  <si>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</si>
  <si>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</si>
  <si>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</si>
  <si>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</si>
  <si>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</si>
  <si>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</si>
  <si>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</si>
  <si>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</si>
  <si>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</si>
  <si>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</si>
  <si>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</si>
  <si>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</si>
  <si>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</si>
  <si>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</si>
  <si>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</si>
  <si>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</si>
  <si>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</si>
  <si>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</si>
  <si>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</si>
  <si>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</si>
  <si>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</si>
  <si>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</si>
  <si>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</si>
  <si>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</si>
  <si>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</si>
  <si>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</si>
  <si>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</si>
  <si>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</si>
  <si>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</si>
  <si>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</si>
  <si>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</si>
  <si>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</si>
  <si>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</si>
  <si>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</si>
  <si>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</si>
  <si>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</si>
  <si>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</si>
  <si>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</si>
  <si>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</si>
  <si>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</si>
  <si>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</si>
  <si>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</si>
  <si>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</si>
  <si>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</si>
  <si>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</si>
  <si>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</si>
  <si>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</si>
  <si>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</si>
  <si>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</si>
  <si>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</si>
  <si>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</si>
  <si>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</si>
  <si>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</si>
  <si>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</si>
  <si>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</si>
  <si>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</si>
  <si>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</si>
  <si>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</si>
  <si>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</si>
  <si>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</si>
  <si>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</si>
  <si>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</si>
  <si>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</si>
  <si>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</si>
  <si>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</si>
  <si>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</si>
  <si>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</si>
  <si>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</si>
  <si>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</si>
  <si>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</si>
  <si>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</si>
  <si>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</si>
  <si>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</si>
  <si>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</si>
  <si>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</si>
  <si>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</si>
  <si>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</si>
  <si>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</si>
  <si>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</si>
  <si>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</si>
  <si>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</si>
  <si>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</si>
  <si>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</si>
  <si>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</si>
  <si>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</si>
  <si>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</si>
  <si>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</si>
  <si>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</si>
  <si>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</si>
  <si>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</si>
  <si>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</si>
  <si>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</si>
  <si>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</si>
  <si>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</si>
  <si>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</si>
  <si>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</si>
  <si>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</si>
  <si>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</si>
  <si>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</si>
  <si>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</si>
  <si>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</si>
  <si>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</si>
  <si>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</si>
  <si>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</si>
  <si>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</si>
  <si>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</si>
  <si>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</si>
  <si>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</si>
  <si>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</si>
  <si>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</si>
  <si>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</si>
  <si>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</si>
  <si>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</si>
  <si>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</si>
  <si>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</si>
  <si>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</si>
  <si>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</si>
  <si>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</si>
  <si>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</si>
  <si>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</si>
  <si>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</si>
  <si>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</si>
  <si>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</si>
  <si>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</si>
  <si>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</si>
  <si>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</si>
  <si>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</si>
  <si>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</si>
  <si>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</si>
  <si>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</si>
  <si>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</si>
  <si>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</si>
  <si>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</si>
  <si>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</si>
  <si>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</si>
  <si>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</si>
  <si>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</si>
  <si>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</si>
  <si>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</si>
  <si>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</si>
  <si>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</si>
  <si>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</si>
  <si>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</si>
  <si>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</si>
  <si>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</si>
  <si>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</si>
  <si>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</si>
  <si>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</si>
  <si>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</si>
  <si>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</si>
  <si>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</si>
  <si>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</si>
  <si>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</si>
  <si>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</si>
  <si>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</si>
  <si>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</si>
  <si>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</si>
  <si>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</si>
  <si>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</si>
  <si>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</si>
  <si>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</si>
  <si>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</si>
  <si>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</si>
  <si>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</si>
  <si>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</si>
  <si>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</si>
  <si>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</si>
  <si>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</si>
  <si>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</si>
  <si>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</si>
  <si>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</si>
  <si>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</si>
  <si>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</si>
  <si>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</si>
  <si>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</si>
  <si>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</si>
  <si>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</si>
  <si>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</si>
  <si>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</si>
  <si>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</si>
  <si>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</si>
  <si>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</si>
  <si>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</si>
  <si>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</si>
  <si>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</si>
  <si>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</si>
  <si>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</si>
  <si>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</si>
  <si>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</si>
  <si>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</si>
  <si>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</si>
  <si>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</si>
  <si>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</si>
  <si>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</si>
  <si>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</si>
  <si>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</si>
  <si>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</si>
  <si>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</si>
  <si>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</si>
  <si>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</si>
  <si>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</si>
  <si>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</si>
  <si>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</si>
  <si>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</si>
  <si>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</si>
  <si>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</si>
  <si>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</si>
  <si>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</si>
  <si>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</si>
  <si>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</si>
  <si>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</si>
  <si>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</si>
  <si>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</si>
  <si>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</si>
  <si>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</si>
  <si>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</si>
  <si>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</si>
  <si>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</si>
  <si>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</si>
  <si>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</si>
  <si>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</si>
  <si>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</si>
  <si>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</si>
  <si>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</si>
  <si>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</si>
  <si>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</si>
  <si>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</si>
  <si>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</si>
  <si>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</si>
  <si>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</si>
  <si>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</si>
  <si>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</si>
  <si>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</si>
  <si>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</si>
  <si>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</si>
  <si>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</si>
  <si>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</si>
  <si>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</si>
  <si>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</si>
  <si>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</si>
  <si>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</si>
  <si>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</si>
  <si>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</si>
  <si>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</si>
  <si>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</si>
  <si>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</si>
  <si>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</si>
  <si>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</si>
  <si>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</si>
  <si>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</si>
  <si>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</si>
  <si>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</si>
  <si>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</si>
  <si>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</si>
  <si>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</si>
  <si>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</si>
  <si>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</si>
  <si>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</si>
  <si>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</si>
  <si>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</si>
  <si>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</si>
  <si>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</si>
  <si>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</si>
  <si>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</si>
  <si>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</si>
  <si>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</si>
  <si>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</si>
  <si>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</si>
  <si>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</si>
  <si>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</si>
  <si>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</si>
  <si>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</si>
  <si>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</si>
  <si>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</si>
  <si>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</si>
  <si>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</si>
  <si>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</si>
  <si>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</si>
  <si>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</si>
  <si>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</si>
  <si>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</si>
  <si>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</si>
  <si>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</si>
  <si>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</si>
  <si>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</si>
  <si>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</si>
  <si>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</si>
  <si>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</si>
  <si>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</si>
  <si>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</si>
  <si>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</si>
  <si>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</si>
  <si>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</si>
  <si>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</si>
  <si>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</si>
  <si>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</si>
  <si>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</si>
  <si>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</si>
  <si>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</si>
  <si>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</si>
  <si>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</si>
  <si>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</si>
  <si>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</si>
  <si>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</si>
  <si>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</si>
  <si>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</si>
  <si>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</si>
  <si>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</si>
  <si>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</si>
  <si>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</si>
  <si>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</si>
  <si>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</si>
  <si>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</si>
  <si>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</si>
  <si>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</si>
  <si>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</si>
  <si>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</si>
  <si>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</si>
  <si>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</si>
  <si>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</si>
  <si>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</si>
  <si>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</si>
  <si>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</si>
  <si>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</si>
  <si>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</si>
  <si>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</si>
  <si>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</si>
  <si>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</si>
  <si>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</si>
  <si>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</si>
  <si>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</si>
  <si>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</si>
  <si>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</si>
  <si>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</si>
  <si>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</si>
  <si>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</si>
  <si>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</si>
  <si>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</si>
  <si>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</si>
  <si>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</si>
  <si>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</si>
  <si>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</si>
  <si>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</si>
  <si>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</si>
  <si>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</si>
  <si>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</si>
  <si>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</si>
  <si>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</si>
  <si>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</si>
  <si>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</si>
  <si>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</si>
  <si>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</si>
  <si>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</si>
  <si>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</si>
  <si>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</si>
  <si>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</si>
  <si>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</si>
  <si>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</si>
  <si>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</si>
  <si>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</si>
  <si>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</si>
  <si>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</si>
  <si>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</si>
  <si>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</si>
  <si>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</si>
  <si>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</si>
  <si>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</si>
  <si>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</si>
  <si>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</si>
  <si>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</si>
  <si>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</si>
  <si>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</si>
  <si>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</si>
  <si>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</si>
  <si>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</si>
  <si>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</si>
  <si>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</si>
  <si>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</si>
  <si>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</si>
  <si>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</si>
  <si>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</si>
  <si>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</si>
  <si>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</si>
  <si>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</si>
  <si>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</si>
  <si>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</si>
  <si>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</si>
  <si>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</si>
  <si>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</si>
  <si>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</si>
  <si>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</si>
  <si>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</si>
  <si>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</si>
  <si>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</si>
  <si>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</si>
  <si>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</si>
  <si>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</si>
  <si>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</si>
  <si>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</si>
  <si>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</si>
  <si>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</si>
  <si>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</si>
  <si>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</si>
  <si>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</si>
  <si>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</si>
  <si>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</si>
  <si>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</si>
  <si>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</si>
  <si>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</si>
  <si>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</si>
  <si>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</si>
  <si>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</si>
  <si>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</si>
  <si>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</si>
  <si>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</si>
  <si>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</si>
  <si>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</si>
  <si>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</si>
  <si>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</si>
  <si>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</si>
  <si>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</si>
  <si>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</si>
  <si>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</si>
  <si>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</si>
  <si>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</si>
  <si>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</si>
  <si>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</si>
  <si>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</si>
  <si>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</si>
  <si>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</si>
  <si>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</si>
  <si>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</si>
  <si>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</si>
  <si>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</si>
  <si>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</si>
  <si>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</si>
  <si>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</si>
  <si>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</si>
  <si>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</si>
  <si>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</si>
  <si>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</si>
  <si>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</si>
  <si>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</si>
  <si>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</si>
  <si>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</si>
  <si>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</si>
  <si>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</si>
  <si>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</si>
  <si>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</si>
  <si>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</si>
  <si>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</si>
  <si>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</si>
  <si>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</si>
  <si>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</si>
  <si>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</si>
  <si>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</si>
  <si>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</si>
  <si>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</si>
  <si>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</si>
  <si>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</si>
  <si>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</si>
  <si>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</si>
  <si>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</si>
  <si>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</si>
  <si>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</si>
  <si>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</si>
  <si>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</si>
  <si>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</si>
  <si>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</si>
  <si>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</si>
  <si>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</si>
  <si>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</si>
  <si>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</si>
  <si>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</si>
  <si>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</si>
  <si>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</si>
  <si>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</si>
  <si>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</si>
  <si>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</si>
  <si>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</si>
  <si>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</si>
  <si>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</si>
  <si>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</si>
  <si>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</si>
  <si>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</si>
  <si>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</si>
  <si>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</si>
  <si>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</si>
  <si>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</si>
  <si>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</si>
  <si>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</si>
  <si>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</si>
  <si>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</si>
  <si>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</si>
  <si>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</si>
  <si>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</si>
  <si>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</si>
  <si>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</si>
  <si>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</si>
  <si>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</si>
  <si>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</si>
  <si>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</si>
  <si>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</si>
  <si>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</si>
  <si>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</si>
  <si>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</si>
  <si>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</si>
  <si>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</si>
  <si>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</si>
  <si>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</si>
  <si>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</si>
  <si>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</si>
  <si>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</si>
  <si>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</si>
  <si>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</si>
  <si>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</si>
  <si>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</si>
  <si>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</si>
  <si>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</si>
  <si>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</si>
  <si>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</si>
  <si>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</si>
  <si>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</si>
  <si>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</si>
  <si>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</si>
  <si>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</si>
  <si>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</si>
  <si>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</si>
  <si>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</si>
  <si>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</si>
  <si>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</si>
  <si>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</si>
  <si>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</si>
  <si>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</si>
  <si>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</si>
  <si>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</si>
  <si>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</si>
  <si>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</si>
  <si>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</si>
  <si>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</si>
  <si>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</si>
  <si>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</si>
  <si>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</si>
  <si>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</si>
  <si>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</si>
  <si>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</si>
  <si>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</si>
  <si>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</si>
  <si>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</si>
  <si>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</si>
  <si>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</si>
  <si>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</si>
  <si>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</si>
  <si>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</si>
  <si>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</si>
  <si>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</si>
  <si>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</si>
  <si>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</si>
  <si>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</si>
  <si>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</si>
  <si>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</si>
  <si>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</si>
  <si>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</si>
  <si>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</si>
  <si>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</si>
  <si>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</si>
  <si>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</si>
  <si>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</si>
  <si>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</si>
  <si>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</si>
  <si>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</si>
  <si>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</si>
  <si>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</si>
  <si>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</si>
  <si>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</si>
  <si>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</si>
  <si>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</si>
  <si>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</si>
  <si>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</si>
  <si>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</si>
  <si>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</si>
  <si>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</si>
  <si>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</si>
  <si>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</si>
  <si>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</si>
  <si>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</si>
  <si>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</si>
  <si>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</si>
  <si>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</si>
  <si>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</si>
  <si>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</si>
  <si>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</si>
  <si>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</si>
  <si>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</si>
  <si>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</si>
  <si>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</si>
  <si>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</si>
  <si>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</si>
  <si>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</si>
  <si>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</si>
  <si>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</si>
  <si>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</si>
  <si>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</si>
  <si>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</si>
  <si>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</si>
  <si>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</si>
  <si>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</si>
  <si>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</si>
  <si>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</si>
  <si>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</si>
  <si>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</si>
  <si>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</si>
  <si>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</si>
  <si>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</si>
  <si>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</si>
  <si>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</si>
  <si>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</si>
  <si>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</si>
  <si>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</si>
  <si>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</si>
  <si>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</si>
  <si>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</si>
  <si>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</si>
  <si>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</si>
  <si>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</si>
  <si>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</si>
  <si>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</si>
  <si>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</si>
  <si>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</si>
  <si>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</si>
  <si>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</si>
  <si>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</si>
  <si>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</si>
  <si>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</si>
  <si>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</si>
  <si>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</si>
  <si>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</si>
  <si>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</si>
  <si>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</si>
  <si>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</si>
  <si>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</si>
  <si>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</si>
  <si>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</si>
  <si>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</si>
  <si>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</si>
  <si>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</si>
  <si>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</si>
  <si>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</si>
  <si>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</si>
  <si>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</si>
  <si>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</si>
  <si>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</si>
  <si>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</si>
  <si>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</si>
  <si>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</si>
  <si>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</si>
  <si>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</si>
  <si>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</si>
  <si>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</si>
  <si>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</si>
  <si>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</si>
  <si>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</si>
  <si>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</si>
  <si>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</si>
  <si>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</si>
  <si>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</si>
  <si>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</si>
  <si>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</si>
  <si>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</si>
  <si>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</si>
  <si>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</si>
  <si>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</si>
  <si>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</si>
  <si>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</si>
  <si>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</si>
  <si>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</si>
  <si>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</si>
  <si>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</si>
  <si>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</si>
  <si>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</si>
  <si>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</si>
  <si>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</si>
  <si>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</si>
  <si>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</si>
  <si>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</si>
  <si>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</si>
  <si>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</si>
  <si>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</si>
  <si>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</si>
  <si>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</si>
  <si>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</si>
  <si>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</si>
  <si>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</si>
  <si>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</si>
  <si>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</si>
  <si>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</si>
  <si>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</si>
  <si>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</si>
  <si>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</si>
  <si>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</si>
  <si>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</si>
  <si>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</si>
  <si>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</si>
  <si>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</si>
  <si>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</si>
  <si>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</si>
  <si>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</si>
  <si>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</si>
  <si>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</si>
  <si>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</si>
  <si>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</si>
  <si>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</si>
  <si>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</si>
  <si>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</si>
  <si>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</si>
  <si>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</si>
  <si>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</si>
  <si>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</si>
  <si>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</si>
  <si>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</si>
  <si>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</si>
  <si>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</si>
  <si>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</si>
  <si>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</si>
  <si>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</si>
  <si>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</si>
  <si>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</si>
  <si>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</si>
  <si>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</si>
  <si>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</si>
  <si>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</si>
  <si>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</si>
  <si>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</si>
  <si>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</si>
  <si>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</si>
  <si>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</si>
  <si>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</si>
  <si>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</si>
  <si>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</si>
  <si>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</si>
  <si>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</si>
  <si>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</si>
  <si>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</si>
  <si>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</si>
  <si>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</si>
  <si>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</si>
  <si>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</si>
  <si>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</si>
  <si>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</si>
  <si>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</si>
  <si>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</si>
  <si>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</si>
  <si>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</si>
  <si>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</si>
  <si>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</si>
  <si>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</si>
  <si>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</si>
  <si>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</si>
  <si>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</si>
  <si>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</si>
  <si>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</si>
  <si>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</si>
  <si>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</si>
  <si>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</si>
  <si>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</si>
  <si>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</si>
  <si>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</si>
  <si>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</si>
  <si>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</si>
  <si>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</si>
  <si>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</si>
  <si>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</si>
  <si>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</si>
  <si>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</si>
  <si>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</si>
  <si>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</si>
  <si>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</si>
  <si>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</si>
  <si>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</si>
  <si>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</si>
  <si>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</si>
  <si>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</si>
  <si>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</si>
  <si>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</si>
  <si>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</si>
  <si>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</si>
  <si>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</si>
  <si>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</si>
  <si>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</si>
  <si>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</si>
  <si>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</si>
  <si>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</si>
  <si>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</si>
  <si>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</si>
  <si>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</si>
  <si>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</si>
  <si>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</si>
  <si>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</si>
  <si>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</si>
  <si>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</si>
  <si>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</si>
  <si>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</si>
  <si>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</si>
  <si>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</si>
  <si>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</si>
  <si>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</si>
  <si>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</si>
  <si>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</si>
  <si>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</si>
  <si>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</si>
  <si>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</si>
  <si>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</si>
  <si>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</si>
  <si>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</si>
  <si>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</si>
  <si>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</si>
  <si>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</si>
  <si>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</si>
  <si>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</si>
  <si>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</si>
  <si>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</si>
  <si>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</si>
  <si>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</si>
  <si>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</si>
  <si>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</si>
  <si>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</si>
  <si>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</si>
  <si>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</si>
  <si>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</si>
  <si>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</si>
  <si>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</si>
  <si>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</si>
  <si>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</si>
  <si>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</si>
  <si>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</si>
  <si>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</si>
  <si>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</si>
  <si>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</si>
  <si>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</si>
  <si>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</si>
  <si>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</si>
  <si>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</si>
  <si>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</si>
  <si>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</si>
  <si>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</si>
  <si>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</si>
  <si>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</si>
  <si>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</si>
  <si>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</si>
  <si>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</si>
  <si>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</si>
  <si>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</si>
  <si>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</si>
  <si>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</si>
  <si>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</si>
  <si>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</si>
  <si>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</si>
  <si>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</si>
  <si>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</si>
  <si>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</si>
  <si>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</si>
  <si>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</si>
  <si>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</si>
  <si>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</si>
  <si>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</si>
  <si>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</si>
  <si>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</si>
  <si>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</si>
  <si>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</si>
  <si>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</si>
  <si>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</si>
  <si>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</si>
  <si>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</si>
  <si>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</si>
  <si>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</si>
  <si>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</si>
  <si>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</si>
  <si>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</si>
  <si>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</si>
  <si>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</si>
  <si>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</si>
  <si>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</si>
  <si>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</si>
  <si>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</si>
  <si>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</si>
  <si>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</si>
  <si>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</si>
  <si>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</si>
  <si>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</si>
  <si>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</si>
  <si>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</si>
  <si>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</si>
  <si>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</si>
  <si>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</si>
  <si>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</si>
  <si>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</si>
  <si>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</si>
  <si>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</si>
  <si>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</si>
  <si>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</si>
  <si>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</si>
  <si>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</si>
  <si>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</si>
  <si>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SLAVONSKI BROD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</si>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</sst>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683969.12</v>
      </c>
      <c r="D2" s="7">
        <f>'PR-RAS'!E6</f>
        <v>827048.25</v>
      </c>
      <c r="E2" s="7">
        <v>0</v>
      </c>
      <c r="F2" s="7">
        <v>0</v>
      </c>
      <c r="G2" s="8">
        <f t="shared" ref="G2:G274" si="0">(B2/1000)*(C2*1+D2*2)</f>
        <v>2338.0656200000003</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156062.01999999999</v>
      </c>
      <c r="D45" s="2">
        <f>'PR-RAS'!E49</f>
        <v>192689.77000000002</v>
      </c>
      <c r="E45" s="2">
        <v>0</v>
      </c>
      <c r="F45" s="2">
        <v>0</v>
      </c>
      <c r="G45" s="3">
        <f t="shared" si="0"/>
        <v>23823.428640000002</v>
      </c>
      <c r="H45" s="3">
        <f t="shared" si="1"/>
        <v>0.24999999997089617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156062.01999999999</v>
      </c>
      <c r="D64" s="2">
        <f>'PR-RAS'!E68</f>
        <v>110218.07</v>
      </c>
      <c r="E64" s="2">
        <v>0</v>
      </c>
      <c r="F64" s="2">
        <v>0</v>
      </c>
      <c r="G64" s="3">
        <f t="shared" si="0"/>
        <v>23719.384080000003</v>
      </c>
      <c r="H64" s="3">
        <f t="shared" si="1"/>
        <v>8.999999999650754E-2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34592.019999999997</v>
      </c>
      <c r="D65" s="2">
        <f>'PR-RAS'!E69</f>
        <v>36618.07</v>
      </c>
      <c r="E65" s="2">
        <v>0</v>
      </c>
      <c r="F65" s="2">
        <v>0</v>
      </c>
      <c r="G65" s="3">
        <f t="shared" si="0"/>
        <v>6901.0022400000007</v>
      </c>
      <c r="H65" s="3">
        <f t="shared" si="1"/>
        <v>8.999999999650754E-2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121470</v>
      </c>
      <c r="D66" s="2">
        <f>'PR-RAS'!E70</f>
        <v>73600</v>
      </c>
      <c r="E66" s="2">
        <v>0</v>
      </c>
      <c r="F66" s="2">
        <v>0</v>
      </c>
      <c r="G66" s="3">
        <f t="shared" si="0"/>
        <v>17463.55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82471.7</v>
      </c>
      <c r="E70" s="2">
        <v>0</v>
      </c>
      <c r="F70" s="2">
        <v>0</v>
      </c>
      <c r="G70" s="3">
        <f t="shared" si="0"/>
        <v>11381.0946</v>
      </c>
      <c r="H70" s="3">
        <f t="shared" si="1"/>
        <v>0.30000000000291038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82471.7</v>
      </c>
      <c r="E72" s="2">
        <v>0</v>
      </c>
      <c r="F72" s="2">
        <v>0</v>
      </c>
      <c r="G72" s="3">
        <f t="shared" si="0"/>
        <v>11710.981399999999</v>
      </c>
      <c r="H72" s="3">
        <f t="shared" si="1"/>
        <v>0.30000000000291038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45403.31</v>
      </c>
      <c r="D121" s="2">
        <f>'PR-RAS'!E125</f>
        <v>38963.03</v>
      </c>
      <c r="E121" s="2">
        <v>0</v>
      </c>
      <c r="F121" s="2">
        <v>0</v>
      </c>
      <c r="G121" s="3">
        <f t="shared" si="0"/>
        <v>14799.524399999998</v>
      </c>
      <c r="H121" s="3">
        <f t="shared" si="1"/>
        <v>0.33999999999650754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45203.31</v>
      </c>
      <c r="D122" s="2">
        <f>'PR-RAS'!E126</f>
        <v>37763.03</v>
      </c>
      <c r="E122" s="2">
        <v>0</v>
      </c>
      <c r="F122" s="2">
        <v>0</v>
      </c>
      <c r="G122" s="3">
        <f t="shared" si="0"/>
        <v>14608.253769999999</v>
      </c>
      <c r="H122" s="3">
        <f t="shared" si="1"/>
        <v>0.33999999999650754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45203.31</v>
      </c>
      <c r="D124" s="2">
        <f>'PR-RAS'!E128</f>
        <v>37763.03</v>
      </c>
      <c r="E124" s="2">
        <v>0</v>
      </c>
      <c r="F124" s="2">
        <v>0</v>
      </c>
      <c r="G124" s="3">
        <f t="shared" si="0"/>
        <v>14849.712509999999</v>
      </c>
      <c r="H124" s="3">
        <f t="shared" si="1"/>
        <v>0.33999999999650754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1200</v>
      </c>
      <c r="E125" s="2">
        <v>0</v>
      </c>
      <c r="F125" s="2">
        <v>0</v>
      </c>
      <c r="G125" s="3">
        <f t="shared" si="0"/>
        <v>322.39999999999998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1200</v>
      </c>
      <c r="E126" s="2">
        <v>0</v>
      </c>
      <c r="F126" s="2">
        <v>0</v>
      </c>
      <c r="G126" s="3">
        <f t="shared" si="0"/>
        <v>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482270.57</v>
      </c>
      <c r="D130" s="2">
        <f>'PR-RAS'!E134</f>
        <v>595107.44999999995</v>
      </c>
      <c r="E130" s="2">
        <v>0</v>
      </c>
      <c r="F130" s="2">
        <v>0</v>
      </c>
      <c r="G130" s="3">
        <f t="shared" si="0"/>
        <v>215750.62562999999</v>
      </c>
      <c r="H130" s="3">
        <f t="shared" si="1"/>
        <v>0.87999999994644895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482270.57</v>
      </c>
      <c r="D131" s="2">
        <f>'PR-RAS'!E135</f>
        <v>595107.44999999995</v>
      </c>
      <c r="E131" s="2">
        <v>0</v>
      </c>
      <c r="F131" s="2">
        <v>0</v>
      </c>
      <c r="G131" s="3">
        <f t="shared" si="0"/>
        <v>217423.11110000001</v>
      </c>
      <c r="H131" s="3">
        <f t="shared" si="1"/>
        <v>0.87999999994644895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478170.69</v>
      </c>
      <c r="D132" s="2">
        <f>'PR-RAS'!E136</f>
        <v>578360.96</v>
      </c>
      <c r="E132" s="2">
        <v>0</v>
      </c>
      <c r="F132" s="2">
        <v>0</v>
      </c>
      <c r="G132" s="3">
        <f t="shared" si="0"/>
        <v>214170.93190999998</v>
      </c>
      <c r="H132" s="3">
        <f t="shared" si="1"/>
        <v>0.3500000000349246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4099.88</v>
      </c>
      <c r="D133" s="2">
        <f>'PR-RAS'!E137</f>
        <v>16746.490000000002</v>
      </c>
      <c r="E133" s="2">
        <v>0</v>
      </c>
      <c r="F133" s="2">
        <v>0</v>
      </c>
      <c r="G133" s="3">
        <f t="shared" si="0"/>
        <v>4962.2575200000001</v>
      </c>
      <c r="H133" s="3">
        <f t="shared" si="1"/>
        <v>0.61000000000149157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233.22</v>
      </c>
      <c r="D136" s="2">
        <f>'PR-RAS'!E140</f>
        <v>288</v>
      </c>
      <c r="E136" s="2">
        <v>0</v>
      </c>
      <c r="F136" s="2">
        <v>0</v>
      </c>
      <c r="G136" s="3">
        <f t="shared" si="0"/>
        <v>109.24470000000001</v>
      </c>
      <c r="H136" s="3">
        <f t="shared" si="1"/>
        <v>0.21999999999999886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233.22</v>
      </c>
      <c r="D147" s="2">
        <f>'PR-RAS'!E151</f>
        <v>288</v>
      </c>
      <c r="E147" s="2">
        <v>0</v>
      </c>
      <c r="F147" s="2">
        <v>0</v>
      </c>
      <c r="G147" s="3">
        <f t="shared" si="0"/>
        <v>118.14612</v>
      </c>
      <c r="H147" s="3">
        <f t="shared" si="1"/>
        <v>0.21999999999999886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554612.35000000009</v>
      </c>
      <c r="D148" s="2">
        <f>'PR-RAS'!E152</f>
        <v>692098.5</v>
      </c>
      <c r="E148" s="2">
        <v>0</v>
      </c>
      <c r="F148" s="2">
        <v>0</v>
      </c>
      <c r="G148" s="3">
        <f t="shared" si="0"/>
        <v>285004.97444999998</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450300.67000000004</v>
      </c>
      <c r="D149" s="2">
        <f>'PR-RAS'!E153</f>
        <v>577966.49</v>
      </c>
      <c r="E149" s="2">
        <v>0</v>
      </c>
      <c r="F149" s="2">
        <v>0</v>
      </c>
      <c r="G149" s="3">
        <f t="shared" si="0"/>
        <v>237722.58019999997</v>
      </c>
      <c r="H149" s="3">
        <f t="shared" si="1"/>
        <v>0.81999999994877726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354719.09</v>
      </c>
      <c r="D150" s="2">
        <f>'PR-RAS'!E154</f>
        <v>452097.91</v>
      </c>
      <c r="E150" s="2">
        <v>0</v>
      </c>
      <c r="F150" s="2">
        <v>0</v>
      </c>
      <c r="G150" s="3">
        <f t="shared" si="0"/>
        <v>187578.32158999998</v>
      </c>
      <c r="H150" s="3">
        <f t="shared" si="1"/>
        <v>0.18000000005122274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354719.09</v>
      </c>
      <c r="D151" s="2">
        <f>'PR-RAS'!E155</f>
        <v>452097.91</v>
      </c>
      <c r="E151" s="2">
        <v>0</v>
      </c>
      <c r="F151" s="2">
        <v>0</v>
      </c>
      <c r="G151" s="3">
        <f t="shared" si="0"/>
        <v>188837.23649999997</v>
      </c>
      <c r="H151" s="3">
        <f t="shared" si="1"/>
        <v>0.18000000005122274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40780.93</v>
      </c>
      <c r="D155" s="2">
        <f>'PR-RAS'!E159</f>
        <v>46402.400000000001</v>
      </c>
      <c r="E155" s="2">
        <v>0</v>
      </c>
      <c r="F155" s="2">
        <v>0</v>
      </c>
      <c r="G155" s="3">
        <f t="shared" si="0"/>
        <v>20572.202420000001</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54800.65</v>
      </c>
      <c r="D156" s="2">
        <f>'PR-RAS'!E160</f>
        <v>79466.179999999993</v>
      </c>
      <c r="E156" s="2">
        <v>0</v>
      </c>
      <c r="F156" s="2">
        <v>0</v>
      </c>
      <c r="G156" s="3">
        <f t="shared" si="0"/>
        <v>33128.616549999999</v>
      </c>
      <c r="H156" s="3">
        <f t="shared" si="1"/>
        <v>0.52999999999155989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54800.65</v>
      </c>
      <c r="D158" s="2">
        <f>'PR-RAS'!E162</f>
        <v>79466.179999999993</v>
      </c>
      <c r="E158" s="2">
        <v>0</v>
      </c>
      <c r="F158" s="2">
        <v>0</v>
      </c>
      <c r="G158" s="3">
        <f t="shared" si="0"/>
        <v>33556.082569999999</v>
      </c>
      <c r="H158" s="3">
        <f t="shared" si="1"/>
        <v>0.52999999999155989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104311.68000000001</v>
      </c>
      <c r="D160" s="2">
        <f>'PR-RAS'!E164</f>
        <v>113844.01</v>
      </c>
      <c r="E160" s="2">
        <v>0</v>
      </c>
      <c r="F160" s="2">
        <v>0</v>
      </c>
      <c r="G160" s="3">
        <f t="shared" si="0"/>
        <v>52787.952300000004</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7427.88</v>
      </c>
      <c r="D161" s="2">
        <f>'PR-RAS'!E165</f>
        <v>5475.33</v>
      </c>
      <c r="E161" s="2">
        <v>0</v>
      </c>
      <c r="F161" s="2">
        <v>0</v>
      </c>
      <c r="G161" s="3">
        <f t="shared" si="0"/>
        <v>2940.5664000000002</v>
      </c>
      <c r="H161" s="3">
        <f t="shared" si="1"/>
        <v>0.4499999999998181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1670.71</v>
      </c>
      <c r="D162" s="2">
        <f>'PR-RAS'!E166</f>
        <v>1942.99</v>
      </c>
      <c r="E162" s="2">
        <v>0</v>
      </c>
      <c r="F162" s="2">
        <v>0</v>
      </c>
      <c r="G162" s="3">
        <f t="shared" si="0"/>
        <v>894.62709000000007</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4562.21</v>
      </c>
      <c r="D163" s="2">
        <f>'PR-RAS'!E167</f>
        <v>2828.86</v>
      </c>
      <c r="E163" s="2">
        <v>0</v>
      </c>
      <c r="F163" s="2">
        <v>0</v>
      </c>
      <c r="G163" s="3">
        <f t="shared" si="0"/>
        <v>1655.6286600000001</v>
      </c>
      <c r="H163" s="3">
        <f t="shared" si="1"/>
        <v>0.34999999999990905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1194.96</v>
      </c>
      <c r="D164" s="2">
        <f>'PR-RAS'!E168</f>
        <v>703.48</v>
      </c>
      <c r="E164" s="2">
        <v>0</v>
      </c>
      <c r="F164" s="2">
        <v>0</v>
      </c>
      <c r="G164" s="3">
        <f t="shared" si="0"/>
        <v>424.11296000000004</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38174.770000000004</v>
      </c>
      <c r="D166" s="2">
        <f>'PR-RAS'!E170</f>
        <v>48489.120000000003</v>
      </c>
      <c r="E166" s="2">
        <v>0</v>
      </c>
      <c r="F166" s="2">
        <v>0</v>
      </c>
      <c r="G166" s="3">
        <f t="shared" si="0"/>
        <v>22300.246650000001</v>
      </c>
      <c r="H166" s="3">
        <f t="shared" si="1"/>
        <v>0.34999999999854481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7572.32</v>
      </c>
      <c r="D167" s="2">
        <f>'PR-RAS'!E171</f>
        <v>8339.42</v>
      </c>
      <c r="E167" s="2">
        <v>0</v>
      </c>
      <c r="F167" s="2">
        <v>0</v>
      </c>
      <c r="G167" s="3">
        <f t="shared" si="0"/>
        <v>4025.6925600000004</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26581.43</v>
      </c>
      <c r="D169" s="2">
        <f>'PR-RAS'!E173</f>
        <v>32381.13</v>
      </c>
      <c r="E169" s="2">
        <v>0</v>
      </c>
      <c r="F169" s="2">
        <v>0</v>
      </c>
      <c r="G169" s="3">
        <f t="shared" si="0"/>
        <v>15345.739920000002</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3511.08</v>
      </c>
      <c r="D170" s="2">
        <f>'PR-RAS'!E174</f>
        <v>6887.49</v>
      </c>
      <c r="E170" s="2">
        <v>0</v>
      </c>
      <c r="F170" s="2">
        <v>0</v>
      </c>
      <c r="G170" s="3">
        <f t="shared" si="0"/>
        <v>2921.3441399999997</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509.94</v>
      </c>
      <c r="D171" s="2">
        <f>'PR-RAS'!E175</f>
        <v>881.08</v>
      </c>
      <c r="E171" s="2">
        <v>0</v>
      </c>
      <c r="F171" s="2">
        <v>0</v>
      </c>
      <c r="G171" s="3">
        <f t="shared" si="0"/>
        <v>386.25700000000001</v>
      </c>
      <c r="H171" s="3">
        <f t="shared" si="1"/>
        <v>0.1400000000000432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42503.26</v>
      </c>
      <c r="D174" s="2">
        <f>'PR-RAS'!E178</f>
        <v>42806.229999999996</v>
      </c>
      <c r="E174" s="2">
        <v>0</v>
      </c>
      <c r="F174" s="2">
        <v>0</v>
      </c>
      <c r="G174" s="3">
        <f t="shared" si="0"/>
        <v>22164.019559999997</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1978.54</v>
      </c>
      <c r="D175" s="2">
        <f>'PR-RAS'!E179</f>
        <v>2059.27</v>
      </c>
      <c r="E175" s="2">
        <v>0</v>
      </c>
      <c r="F175" s="2">
        <v>0</v>
      </c>
      <c r="G175" s="3">
        <f t="shared" si="0"/>
        <v>1060.89192</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8539.09</v>
      </c>
      <c r="D176" s="2">
        <f>'PR-RAS'!E180</f>
        <v>6894.62</v>
      </c>
      <c r="E176" s="2">
        <v>0</v>
      </c>
      <c r="F176" s="2">
        <v>0</v>
      </c>
      <c r="G176" s="3">
        <f t="shared" si="0"/>
        <v>3907.45775</v>
      </c>
      <c r="H176" s="3">
        <f t="shared" si="1"/>
        <v>0.47000000000025466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986.25</v>
      </c>
      <c r="E177" s="2">
        <v>0</v>
      </c>
      <c r="F177" s="2">
        <v>0</v>
      </c>
      <c r="G177" s="3">
        <f t="shared" si="0"/>
        <v>347.15999999999997</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2465.19</v>
      </c>
      <c r="D178" s="2">
        <f>'PR-RAS'!E182</f>
        <v>2007.91</v>
      </c>
      <c r="E178" s="2">
        <v>0</v>
      </c>
      <c r="F178" s="2">
        <v>0</v>
      </c>
      <c r="G178" s="3">
        <f t="shared" si="0"/>
        <v>1147.13877</v>
      </c>
      <c r="H178" s="3">
        <f t="shared" si="1"/>
        <v>0.27999999999997272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1879.65</v>
      </c>
      <c r="D180" s="2">
        <f>'PR-RAS'!E184</f>
        <v>0</v>
      </c>
      <c r="E180" s="2">
        <v>0</v>
      </c>
      <c r="F180" s="2">
        <v>0</v>
      </c>
      <c r="G180" s="3">
        <f t="shared" si="0"/>
        <v>336.45735000000002</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5886.3</v>
      </c>
      <c r="D181" s="2">
        <f>'PR-RAS'!E185</f>
        <v>17236.71</v>
      </c>
      <c r="E181" s="2">
        <v>0</v>
      </c>
      <c r="F181" s="2">
        <v>0</v>
      </c>
      <c r="G181" s="3">
        <f t="shared" si="0"/>
        <v>7264.7496000000001</v>
      </c>
      <c r="H181" s="3">
        <f t="shared" si="1"/>
        <v>0.59000000000105501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8265.82</v>
      </c>
      <c r="D182" s="2">
        <f>'PR-RAS'!E186</f>
        <v>7662.44</v>
      </c>
      <c r="E182" s="2">
        <v>0</v>
      </c>
      <c r="F182" s="2">
        <v>0</v>
      </c>
      <c r="G182" s="3">
        <f t="shared" si="0"/>
        <v>4269.9166999999998</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13488.67</v>
      </c>
      <c r="D183" s="2">
        <f>'PR-RAS'!E187</f>
        <v>5959.03</v>
      </c>
      <c r="E183" s="2">
        <v>0</v>
      </c>
      <c r="F183" s="2">
        <v>0</v>
      </c>
      <c r="G183" s="3">
        <f t="shared" si="0"/>
        <v>4624.0248599999995</v>
      </c>
      <c r="H183" s="3">
        <f t="shared" si="1"/>
        <v>0.35999999999967258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16205.769999999999</v>
      </c>
      <c r="D190" s="2">
        <f>'PR-RAS'!E194</f>
        <v>17073.330000000002</v>
      </c>
      <c r="E190" s="2">
        <v>0</v>
      </c>
      <c r="F190" s="2">
        <v>0</v>
      </c>
      <c r="G190" s="3">
        <f t="shared" si="0"/>
        <v>9516.6092700000008</v>
      </c>
      <c r="H190" s="3">
        <f t="shared" si="1"/>
        <v>0.56000000000312866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5944.2</v>
      </c>
      <c r="D191" s="2">
        <f>'PR-RAS'!E195</f>
        <v>5944.2</v>
      </c>
      <c r="E191" s="2">
        <v>0</v>
      </c>
      <c r="F191" s="2">
        <v>0</v>
      </c>
      <c r="G191" s="3">
        <f t="shared" si="0"/>
        <v>3388.194</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2107.5</v>
      </c>
      <c r="D192" s="2">
        <f>'PR-RAS'!E196</f>
        <v>1839.67</v>
      </c>
      <c r="E192" s="2">
        <v>0</v>
      </c>
      <c r="F192" s="2">
        <v>0</v>
      </c>
      <c r="G192" s="3">
        <f t="shared" si="0"/>
        <v>1105.2864400000001</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2392.33</v>
      </c>
      <c r="D193" s="2">
        <f>'PR-RAS'!E197</f>
        <v>3864.04</v>
      </c>
      <c r="E193" s="2">
        <v>0</v>
      </c>
      <c r="F193" s="2">
        <v>0</v>
      </c>
      <c r="G193" s="3">
        <f t="shared" si="0"/>
        <v>1943.1187199999999</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5761.74</v>
      </c>
      <c r="D197" s="2">
        <f>'PR-RAS'!E201</f>
        <v>5425.42</v>
      </c>
      <c r="E197" s="2">
        <v>0</v>
      </c>
      <c r="F197" s="2">
        <v>0</v>
      </c>
      <c r="G197" s="3">
        <f t="shared" si="0"/>
        <v>3256.0656800000006</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288</v>
      </c>
      <c r="E269" s="2">
        <v>0</v>
      </c>
      <c r="F269" s="2">
        <v>0</v>
      </c>
      <c r="G269" s="3">
        <f t="shared" si="0"/>
        <v>154.36799999999999</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288</v>
      </c>
      <c r="E270" s="2">
        <v>0</v>
      </c>
      <c r="F270" s="2">
        <v>0</v>
      </c>
      <c r="G270" s="3">
        <f t="shared" si="0"/>
        <v>154.94400000000002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288</v>
      </c>
      <c r="E271" s="2">
        <v>0</v>
      </c>
      <c r="F271" s="2">
        <v>0</v>
      </c>
      <c r="G271" s="3">
        <f t="shared" si="0"/>
        <v>155.52000000000001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554612.35000000009</v>
      </c>
      <c r="D295" s="2">
        <f>'PR-RAS'!E299</f>
        <v>692098.5</v>
      </c>
      <c r="E295" s="2">
        <v>0</v>
      </c>
      <c r="F295" s="2">
        <v>0</v>
      </c>
      <c r="G295" s="3">
        <f t="shared" si="12"/>
        <v>570009.94889999996</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129356.7699999999</v>
      </c>
      <c r="D296" s="2">
        <f>'PR-RAS'!E300</f>
        <v>134949.75</v>
      </c>
      <c r="E296" s="2">
        <v>0</v>
      </c>
      <c r="F296" s="2">
        <v>0</v>
      </c>
      <c r="G296" s="3">
        <f t="shared" si="12"/>
        <v>117780.59964999996</v>
      </c>
      <c r="H296" s="3">
        <f t="shared" si="13"/>
        <v>0.48000000009778887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617724.61</v>
      </c>
      <c r="D298" s="2">
        <f>'PR-RAS'!E302</f>
        <v>747081.38</v>
      </c>
      <c r="E298" s="2">
        <v>0</v>
      </c>
      <c r="F298" s="2">
        <v>0</v>
      </c>
      <c r="G298" s="3">
        <f t="shared" si="12"/>
        <v>627230.54888999998</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256963.46</v>
      </c>
      <c r="E300" s="2">
        <v>0</v>
      </c>
      <c r="F300" s="2">
        <v>0</v>
      </c>
      <c r="G300" s="3">
        <f t="shared" si="12"/>
        <v>153664.14908</v>
      </c>
      <c r="H300" s="3">
        <f t="shared" si="13"/>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16711.48</v>
      </c>
      <c r="D301" s="2">
        <f>'PR-RAS'!E305</f>
        <v>17826.88</v>
      </c>
      <c r="E301" s="2">
        <v>0</v>
      </c>
      <c r="F301" s="2">
        <v>0</v>
      </c>
      <c r="G301" s="3">
        <f t="shared" si="12"/>
        <v>15709.572</v>
      </c>
      <c r="H301" s="3">
        <f t="shared" si="13"/>
        <v>0.59999999999854481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140205.16999999998</v>
      </c>
      <c r="D355" s="2">
        <f>'PR-RAS'!E360</f>
        <v>372583.87</v>
      </c>
      <c r="E355" s="2">
        <v>0</v>
      </c>
      <c r="F355" s="2">
        <v>0</v>
      </c>
      <c r="G355" s="3">
        <f t="shared" si="12"/>
        <v>313422.01013999997</v>
      </c>
      <c r="H355" s="3">
        <f t="shared" si="13"/>
        <v>0.29999999998835847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140205.16999999998</v>
      </c>
      <c r="D368" s="2">
        <f>'PR-RAS'!E373</f>
        <v>93950.1</v>
      </c>
      <c r="E368" s="2">
        <v>0</v>
      </c>
      <c r="F368" s="2">
        <v>0</v>
      </c>
      <c r="G368" s="3">
        <f t="shared" si="12"/>
        <v>120414.67078999999</v>
      </c>
      <c r="H368" s="3">
        <f t="shared" si="13"/>
        <v>0.26999999998952262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71423.239999999991</v>
      </c>
      <c r="D374" s="2">
        <f>'PR-RAS'!E379</f>
        <v>16341.86</v>
      </c>
      <c r="E374" s="2">
        <v>0</v>
      </c>
      <c r="F374" s="2">
        <v>0</v>
      </c>
      <c r="G374" s="3">
        <f t="shared" si="12"/>
        <v>38831.896079999999</v>
      </c>
      <c r="H374" s="3">
        <f t="shared" si="13"/>
        <v>0.3799999999901047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69505.48</v>
      </c>
      <c r="D375" s="2">
        <f>'PR-RAS'!E380</f>
        <v>7341.39</v>
      </c>
      <c r="E375" s="2">
        <v>0</v>
      </c>
      <c r="F375" s="2">
        <v>0</v>
      </c>
      <c r="G375" s="3">
        <f t="shared" si="12"/>
        <v>31486.409239999997</v>
      </c>
      <c r="H375" s="3">
        <f t="shared" si="13"/>
        <v>0.86999999999625288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1917.76</v>
      </c>
      <c r="D381" s="2">
        <f>'PR-RAS'!E386</f>
        <v>9000.4699999999993</v>
      </c>
      <c r="E381" s="2">
        <v>0</v>
      </c>
      <c r="F381" s="2">
        <v>0</v>
      </c>
      <c r="G381" s="3">
        <f t="shared" si="12"/>
        <v>7569.1059999999989</v>
      </c>
      <c r="H381" s="3">
        <f t="shared" si="13"/>
        <v>0.70999999999935426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68781.929999999993</v>
      </c>
      <c r="D388" s="2">
        <f>'PR-RAS'!E393</f>
        <v>77280.740000000005</v>
      </c>
      <c r="E388" s="2">
        <v>0</v>
      </c>
      <c r="F388" s="2">
        <v>0</v>
      </c>
      <c r="G388" s="3">
        <f t="shared" si="12"/>
        <v>86433.899669999999</v>
      </c>
      <c r="H388" s="3">
        <f t="shared" si="13"/>
        <v>0.33000000000174623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68781.929999999993</v>
      </c>
      <c r="D389" s="2">
        <f>'PR-RAS'!E394</f>
        <v>77280.740000000005</v>
      </c>
      <c r="E389" s="2">
        <v>0</v>
      </c>
      <c r="F389" s="2">
        <v>0</v>
      </c>
      <c r="G389" s="3">
        <f t="shared" si="12"/>
        <v>86657.24308</v>
      </c>
      <c r="H389" s="3">
        <f t="shared" si="13"/>
        <v>0.33000000000174623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327.5</v>
      </c>
      <c r="E396" s="2">
        <v>0</v>
      </c>
      <c r="F396" s="2">
        <v>0</v>
      </c>
      <c r="G396" s="3">
        <f t="shared" si="12"/>
        <v>258.72500000000002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327.5</v>
      </c>
      <c r="E398" s="2">
        <v>0</v>
      </c>
      <c r="F398" s="2">
        <v>0</v>
      </c>
      <c r="G398" s="3">
        <f t="shared" si="12"/>
        <v>260.03500000000003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278633.77</v>
      </c>
      <c r="E407" s="2">
        <v>0</v>
      </c>
      <c r="F407" s="2">
        <v>0</v>
      </c>
      <c r="G407" s="3">
        <f t="shared" si="12"/>
        <v>226250.62124000004</v>
      </c>
      <c r="H407" s="3">
        <f t="shared" si="13"/>
        <v>0.22999999998137355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278633.77</v>
      </c>
      <c r="E408" s="2">
        <v>0</v>
      </c>
      <c r="F408" s="2">
        <v>0</v>
      </c>
      <c r="G408" s="3">
        <f t="shared" si="12"/>
        <v>226807.88878000001</v>
      </c>
      <c r="H408" s="3">
        <f t="shared" si="13"/>
        <v>0.22999999998137355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140205.16999999998</v>
      </c>
      <c r="D413" s="2">
        <f>'PR-RAS'!E418</f>
        <v>372583.87</v>
      </c>
      <c r="E413" s="2">
        <v>0</v>
      </c>
      <c r="F413" s="2">
        <v>0</v>
      </c>
      <c r="G413" s="3">
        <f t="shared" si="12"/>
        <v>364773.63891999994</v>
      </c>
      <c r="H413" s="3">
        <f t="shared" si="13"/>
        <v>0.29999999998835847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598522.25</v>
      </c>
      <c r="D415" s="2">
        <f>'PR-RAS'!E420</f>
        <v>738727.42</v>
      </c>
      <c r="E415" s="2">
        <v>0</v>
      </c>
      <c r="F415" s="2">
        <v>0</v>
      </c>
      <c r="G415" s="3">
        <f t="shared" si="12"/>
        <v>859454.51526000001</v>
      </c>
      <c r="H415" s="3">
        <f t="shared" si="13"/>
        <v>0.67000000004190952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683969.12</v>
      </c>
      <c r="D417" s="2">
        <f>'PR-RAS'!E422</f>
        <v>827048.25</v>
      </c>
      <c r="E417" s="2">
        <v>0</v>
      </c>
      <c r="F417" s="2">
        <v>0</v>
      </c>
      <c r="G417" s="3">
        <f t="shared" si="12"/>
        <v>972635.29792000004</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694817.52</v>
      </c>
      <c r="D418" s="2">
        <f>'PR-RAS'!E423</f>
        <v>1064682.3700000001</v>
      </c>
      <c r="E418" s="2">
        <v>0</v>
      </c>
      <c r="F418" s="2">
        <v>0</v>
      </c>
      <c r="G418" s="3">
        <f t="shared" si="12"/>
        <v>1177684.00242</v>
      </c>
      <c r="H418" s="3">
        <f t="shared" si="13"/>
        <v>0.85000000009313226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10848.400000000023</v>
      </c>
      <c r="D420" s="2">
        <f>'PR-RAS'!E425</f>
        <v>237634.12000000011</v>
      </c>
      <c r="E420" s="2">
        <v>0</v>
      </c>
      <c r="F420" s="2">
        <v>0</v>
      </c>
      <c r="G420" s="3">
        <f t="shared" si="12"/>
        <v>203682.87216000009</v>
      </c>
      <c r="H420" s="3">
        <f t="shared" si="13"/>
        <v>0.52000000013504177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19202.359999999986</v>
      </c>
      <c r="D421" s="2">
        <f>'PR-RAS'!E426</f>
        <v>8353.9599999999627</v>
      </c>
      <c r="E421" s="2">
        <v>0</v>
      </c>
      <c r="F421" s="2">
        <v>0</v>
      </c>
      <c r="G421" s="3">
        <f t="shared" si="12"/>
        <v>15082.317599999962</v>
      </c>
      <c r="H421" s="3">
        <f t="shared" si="13"/>
        <v>0.40000000002328306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256963.46</v>
      </c>
      <c r="E423" s="2">
        <v>0</v>
      </c>
      <c r="F423" s="2">
        <v>0</v>
      </c>
      <c r="G423" s="3">
        <f t="shared" si="12"/>
        <v>216877.16024</v>
      </c>
      <c r="H423" s="3">
        <f t="shared" si="13"/>
        <v>0.45999999999185093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1071.47</v>
      </c>
      <c r="D635" s="2">
        <f>'PR-RAS'!E641</f>
        <v>0</v>
      </c>
      <c r="E635" s="2">
        <v>0</v>
      </c>
      <c r="F635" s="2">
        <v>0</v>
      </c>
      <c r="G635" s="3">
        <f t="shared" si="14"/>
        <v>679.31198000000006</v>
      </c>
      <c r="H635" s="3">
        <f t="shared" si="15"/>
        <v>0.47000000000002728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1071.47</v>
      </c>
      <c r="E636" s="2">
        <v>0</v>
      </c>
      <c r="F636" s="2">
        <v>0</v>
      </c>
      <c r="G636" s="3">
        <f t="shared" si="14"/>
        <v>1360.7669000000001</v>
      </c>
      <c r="H636" s="3">
        <f t="shared" si="15"/>
        <v>0.47000000000002728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683969.12</v>
      </c>
      <c r="D637" s="2">
        <f>'PR-RAS'!E643</f>
        <v>827048.25</v>
      </c>
      <c r="E637" s="2">
        <v>0</v>
      </c>
      <c r="F637" s="2">
        <v>0</v>
      </c>
      <c r="G637" s="3">
        <f t="shared" si="14"/>
        <v>1487009.73432</v>
      </c>
      <c r="H637" s="3">
        <f t="shared" si="15"/>
        <v>0.36999999999534339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694817.52</v>
      </c>
      <c r="D638" s="2">
        <f>'PR-RAS'!E644</f>
        <v>1064682.3700000001</v>
      </c>
      <c r="E638" s="2">
        <v>0</v>
      </c>
      <c r="F638" s="2">
        <v>0</v>
      </c>
      <c r="G638" s="3">
        <f t="shared" si="14"/>
        <v>1799004.0996200002</v>
      </c>
      <c r="H638" s="3">
        <f t="shared" si="15"/>
        <v>0.85000000009313226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10848.400000000023</v>
      </c>
      <c r="D640" s="2">
        <f>'PR-RAS'!E646</f>
        <v>237634.12000000011</v>
      </c>
      <c r="E640" s="2">
        <v>0</v>
      </c>
      <c r="F640" s="2">
        <v>0</v>
      </c>
      <c r="G640" s="3">
        <f t="shared" si="14"/>
        <v>310628.53296000016</v>
      </c>
      <c r="H640" s="3">
        <f t="shared" si="15"/>
        <v>0.52000000013504177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20273.829999999987</v>
      </c>
      <c r="D641" s="2">
        <f>'PR-RAS'!E647</f>
        <v>7282.4899999999625</v>
      </c>
      <c r="E641" s="2">
        <v>0</v>
      </c>
      <c r="F641" s="2">
        <v>0</v>
      </c>
      <c r="G641" s="3">
        <f t="shared" si="14"/>
        <v>22296.838399999942</v>
      </c>
      <c r="H641" s="3">
        <f t="shared" si="15"/>
        <v>0.65999999997529812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9425.4299999999639</v>
      </c>
      <c r="D643" s="2">
        <f>'PR-RAS'!E649</f>
        <v>0</v>
      </c>
      <c r="E643" s="2">
        <v>0</v>
      </c>
      <c r="F643" s="2">
        <v>0</v>
      </c>
      <c r="G643" s="3">
        <f t="shared" si="14"/>
        <v>6051.1260599999769</v>
      </c>
      <c r="H643" s="3">
        <f t="shared" si="15"/>
        <v>0.42999999996391125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230351.63000000015</v>
      </c>
      <c r="E644" s="2">
        <v>0</v>
      </c>
      <c r="F644" s="2">
        <v>0</v>
      </c>
      <c r="G644" s="3">
        <f t="shared" si="14"/>
        <v>296232.1961800002</v>
      </c>
      <c r="H644" s="3">
        <f t="shared" si="15"/>
        <v>0.36999999984982423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20.49</v>
      </c>
      <c r="D646" s="2">
        <f>'PR-RAS'!E653</f>
        <v>67.81</v>
      </c>
      <c r="E646" s="2">
        <v>0</v>
      </c>
      <c r="F646" s="2">
        <v>0</v>
      </c>
      <c r="G646" s="3">
        <f t="shared" si="14"/>
        <v>100.69095000000002</v>
      </c>
      <c r="H646" s="3">
        <f t="shared" si="15"/>
        <v>0.67999999999999616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44903.31</v>
      </c>
      <c r="D647" s="2">
        <f>'PR-RAS'!E654</f>
        <v>37003.03</v>
      </c>
      <c r="E647" s="2">
        <v>0</v>
      </c>
      <c r="F647" s="2">
        <v>0</v>
      </c>
      <c r="G647" s="3">
        <f t="shared" si="14"/>
        <v>76815.453020000001</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44855.99</v>
      </c>
      <c r="D648" s="2">
        <f>'PR-RAS'!E655</f>
        <v>36947.19</v>
      </c>
      <c r="E648" s="2">
        <v>0</v>
      </c>
      <c r="F648" s="2">
        <v>0</v>
      </c>
      <c r="G648" s="3">
        <f t="shared" si="14"/>
        <v>76831.489390000002</v>
      </c>
      <c r="H648" s="3">
        <f t="shared" si="15"/>
        <v>0.20000000000436557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67.809999999997672</v>
      </c>
      <c r="D649" s="2">
        <f>'PR-RAS'!E656</f>
        <v>123.64999999999418</v>
      </c>
      <c r="E649" s="2">
        <v>0</v>
      </c>
      <c r="F649" s="2">
        <v>0</v>
      </c>
      <c r="G649" s="3">
        <f t="shared" si="14"/>
        <v>204.19127999999097</v>
      </c>
      <c r="H649" s="3">
        <f t="shared" si="15"/>
        <v>0.54000000000814907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23</v>
      </c>
      <c r="E651" s="2">
        <v>0</v>
      </c>
      <c r="F651" s="2">
        <v>0</v>
      </c>
      <c r="G651" s="3">
        <f t="shared" si="14"/>
        <v>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23</v>
      </c>
      <c r="E653" s="2">
        <v>0</v>
      </c>
      <c r="F653" s="2">
        <v>0</v>
      </c>
      <c r="G653" s="3">
        <f t="shared" si="14"/>
        <v>45.64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34592.019999999997</v>
      </c>
      <c r="D676" s="2">
        <f>'PR-RAS'!E683</f>
        <v>36618.07</v>
      </c>
      <c r="E676" s="2">
        <v>0</v>
      </c>
      <c r="F676" s="2">
        <v>0</v>
      </c>
      <c r="G676" s="3">
        <f t="shared" si="14"/>
        <v>72784.008000000002</v>
      </c>
      <c r="H676" s="3">
        <f t="shared" si="15"/>
        <v>8.999999999650754E-2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121470</v>
      </c>
      <c r="D678" s="2">
        <f>'PR-RAS'!E685</f>
        <v>73600</v>
      </c>
      <c r="E678" s="2">
        <v>0</v>
      </c>
      <c r="F678" s="2">
        <v>0</v>
      </c>
      <c r="G678" s="3">
        <f t="shared" si="14"/>
        <v>181889.59000000003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82471.7</v>
      </c>
      <c r="E699" s="2">
        <v>0</v>
      </c>
      <c r="F699" s="2">
        <v>0</v>
      </c>
      <c r="G699" s="3">
        <f t="shared" si="14"/>
        <v>115130.49319999998</v>
      </c>
      <c r="H699" s="3">
        <f t="shared" si="15"/>
        <v>0.30000000000291038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2654.46</v>
      </c>
      <c r="D725" s="2">
        <f>'PR-RAS'!E732</f>
        <v>0</v>
      </c>
      <c r="E725" s="2">
        <v>0</v>
      </c>
      <c r="F725" s="2">
        <v>0</v>
      </c>
      <c r="G725" s="3">
        <f t="shared" si="14"/>
        <v>1921.8290400000001</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4486.4399999999996</v>
      </c>
      <c r="E726" s="2">
        <v>0</v>
      </c>
      <c r="F726" s="2">
        <v>0</v>
      </c>
      <c r="G726" s="3">
        <f t="shared" si="14"/>
        <v>6505.3379999999988</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4562.21</v>
      </c>
      <c r="D727" s="2">
        <f>'PR-RAS'!E734</f>
        <v>2828.86</v>
      </c>
      <c r="E727" s="2">
        <v>0</v>
      </c>
      <c r="F727" s="2">
        <v>0</v>
      </c>
      <c r="G727" s="3">
        <f t="shared" si="14"/>
        <v>7419.6691799999999</v>
      </c>
      <c r="H727" s="3">
        <f t="shared" si="15"/>
        <v>0.34999999999990905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1879.65</v>
      </c>
      <c r="D729" s="2">
        <f>'PR-RAS'!E736</f>
        <v>0</v>
      </c>
      <c r="E729" s="2">
        <v>0</v>
      </c>
      <c r="F729" s="2">
        <v>0</v>
      </c>
      <c r="G729" s="3">
        <f t="shared" si="14"/>
        <v>1368.3851999999999</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5886.3</v>
      </c>
      <c r="D730" s="2">
        <f>'PR-RAS'!E737</f>
        <v>8168.94</v>
      </c>
      <c r="E730" s="2">
        <v>0</v>
      </c>
      <c r="F730" s="2">
        <v>0</v>
      </c>
      <c r="G730" s="3">
        <f t="shared" si="14"/>
        <v>16201.42722</v>
      </c>
      <c r="H730" s="3">
        <f t="shared" si="15"/>
        <v>0.36000000000058208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5944.2</v>
      </c>
      <c r="D734" s="2">
        <f>'PR-RAS'!E741</f>
        <v>5944.2</v>
      </c>
      <c r="E734" s="2">
        <v>0</v>
      </c>
      <c r="F734" s="2">
        <v>0</v>
      </c>
      <c r="G734" s="3">
        <f t="shared" si="14"/>
        <v>13071.295799999998</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2107.5</v>
      </c>
      <c r="D735" s="2">
        <f>'PR-RAS'!E742</f>
        <v>1839.67</v>
      </c>
      <c r="E735" s="2">
        <v>0</v>
      </c>
      <c r="F735" s="2">
        <v>0</v>
      </c>
      <c r="G735" s="3">
        <f t="shared" si="14"/>
        <v>4247.5405600000004</v>
      </c>
      <c r="H735" s="3">
        <f t="shared" si="15"/>
        <v>0.82999999999992724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3202116.67</v>
      </c>
      <c r="D1011" s="7">
        <f>BILANCA!E6</f>
        <v>3366448.97</v>
      </c>
      <c r="E1011" s="7">
        <v>0</v>
      </c>
      <c r="F1011" s="7">
        <v>0</v>
      </c>
      <c r="G1011" s="8">
        <f t="shared" ref="G1011:G1306" si="38">B1011/1000*C1011+B1011/500*D1011</f>
        <v>9935.0146100000002</v>
      </c>
      <c r="H1011" s="8">
        <f t="shared" si="35"/>
        <v>0.35999999986961484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3196111.62</v>
      </c>
      <c r="D1012" s="2">
        <f>BILANCA!E7</f>
        <v>3206048.2800000003</v>
      </c>
      <c r="E1012" s="2">
        <v>0</v>
      </c>
      <c r="F1012" s="2">
        <v>0</v>
      </c>
      <c r="G1012" s="3">
        <f t="shared" si="38"/>
        <v>19216.416360000003</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43827.7</v>
      </c>
      <c r="D1013" s="2">
        <f>BILANCA!E8</f>
        <v>44155.199999999997</v>
      </c>
      <c r="E1013" s="2">
        <v>0</v>
      </c>
      <c r="F1013" s="2">
        <v>0</v>
      </c>
      <c r="G1013" s="3">
        <f t="shared" si="38"/>
        <v>396.41430000000003</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39792.949999999997</v>
      </c>
      <c r="D1014" s="2">
        <f>BILANCA!E9</f>
        <v>39792.949999999997</v>
      </c>
      <c r="E1014" s="2">
        <v>0</v>
      </c>
      <c r="F1014" s="2">
        <v>0</v>
      </c>
      <c r="G1014" s="3">
        <f t="shared" si="38"/>
        <v>477.5154</v>
      </c>
      <c r="H1014" s="3">
        <f t="shared" si="35"/>
        <v>0.10000000000582077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4034.75</v>
      </c>
      <c r="D1015" s="2">
        <f>BILANCA!E10</f>
        <v>4362.25</v>
      </c>
      <c r="E1015" s="2">
        <v>0</v>
      </c>
      <c r="F1015" s="2">
        <v>0</v>
      </c>
      <c r="G1015" s="3">
        <f t="shared" si="38"/>
        <v>63.796250000000001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3152283.92</v>
      </c>
      <c r="D1017" s="2">
        <f>BILANCA!E12</f>
        <v>3000609.7800000003</v>
      </c>
      <c r="E1017" s="2">
        <v>0</v>
      </c>
      <c r="F1017" s="2">
        <v>0</v>
      </c>
      <c r="G1017" s="3">
        <f t="shared" si="38"/>
        <v>64074.52436000001</v>
      </c>
      <c r="H1017" s="3">
        <f t="shared" si="35"/>
        <v>0.29999999981373549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912134.41999999993</v>
      </c>
      <c r="D1018" s="2">
        <f>BILANCA!E13</f>
        <v>704449.23</v>
      </c>
      <c r="E1018" s="2">
        <v>0</v>
      </c>
      <c r="F1018" s="2">
        <v>0</v>
      </c>
      <c r="G1018" s="3">
        <f t="shared" si="38"/>
        <v>18568.263039999998</v>
      </c>
      <c r="H1018" s="3">
        <f t="shared" si="35"/>
        <v>0.64999999990686774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1840822.15</v>
      </c>
      <c r="D1020" s="2">
        <f>BILANCA!E15</f>
        <v>1840822.15</v>
      </c>
      <c r="E1020" s="2">
        <v>0</v>
      </c>
      <c r="F1020" s="2">
        <v>0</v>
      </c>
      <c r="G1020" s="3">
        <f t="shared" si="38"/>
        <v>55224.664499999999</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928687.73</v>
      </c>
      <c r="D1023" s="2">
        <f>BILANCA!E18</f>
        <v>1136372.92</v>
      </c>
      <c r="E1023" s="2">
        <v>0</v>
      </c>
      <c r="F1023" s="2">
        <v>0</v>
      </c>
      <c r="G1023" s="3">
        <f t="shared" si="38"/>
        <v>41618.636409999999</v>
      </c>
      <c r="H1023" s="3">
        <f t="shared" si="35"/>
        <v>0.35000000009313226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66207.890000000014</v>
      </c>
      <c r="D1024" s="2">
        <f>BILANCA!E19</f>
        <v>22562.420000000042</v>
      </c>
      <c r="E1024" s="2">
        <v>0</v>
      </c>
      <c r="F1024" s="2">
        <v>0</v>
      </c>
      <c r="G1024" s="3">
        <f t="shared" si="38"/>
        <v>1558.6582200000014</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343513.82</v>
      </c>
      <c r="D1025" s="2">
        <f>BILANCA!E20</f>
        <v>340976.96</v>
      </c>
      <c r="E1025" s="2">
        <v>0</v>
      </c>
      <c r="F1025" s="2">
        <v>0</v>
      </c>
      <c r="G1025" s="3">
        <f t="shared" si="38"/>
        <v>15382.016100000001</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143632.07</v>
      </c>
      <c r="D1027" s="2">
        <f>BILANCA!E22</f>
        <v>143632.07</v>
      </c>
      <c r="E1027" s="2">
        <v>0</v>
      </c>
      <c r="F1027" s="2">
        <v>0</v>
      </c>
      <c r="G1027" s="3">
        <f t="shared" si="38"/>
        <v>7325.2355700000007</v>
      </c>
      <c r="H1027" s="3">
        <f t="shared" si="35"/>
        <v>0.14000000001396984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1211.21</v>
      </c>
      <c r="D1029" s="2">
        <f>BILANCA!E24</f>
        <v>1211.21</v>
      </c>
      <c r="E1029" s="2">
        <v>0</v>
      </c>
      <c r="F1029" s="2">
        <v>0</v>
      </c>
      <c r="G1029" s="3">
        <f t="shared" si="38"/>
        <v>69.038969999999992</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2581.7199999999998</v>
      </c>
      <c r="D1030" s="2">
        <f>BILANCA!E25</f>
        <v>2581.7199999999998</v>
      </c>
      <c r="E1030" s="2">
        <v>0</v>
      </c>
      <c r="F1030" s="2">
        <v>0</v>
      </c>
      <c r="G1030" s="3">
        <f t="shared" si="38"/>
        <v>154.9032</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28180.240000000002</v>
      </c>
      <c r="D1031" s="2">
        <f>BILANCA!E26</f>
        <v>32071.63</v>
      </c>
      <c r="E1031" s="2">
        <v>0</v>
      </c>
      <c r="F1031" s="2">
        <v>0</v>
      </c>
      <c r="G1031" s="3">
        <f t="shared" si="38"/>
        <v>1938.7935000000002</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452911.17</v>
      </c>
      <c r="D1033" s="2">
        <f>BILANCA!E28</f>
        <v>497911.17</v>
      </c>
      <c r="E1033" s="2">
        <v>0</v>
      </c>
      <c r="F1033" s="2">
        <v>0</v>
      </c>
      <c r="G1033" s="3">
        <f t="shared" si="38"/>
        <v>33320.870729999995</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0.67000000000007276</v>
      </c>
      <c r="D1034" s="2">
        <f>BILANCA!E29</f>
        <v>0.67000000000007276</v>
      </c>
      <c r="E1034" s="2">
        <v>0</v>
      </c>
      <c r="F1034" s="2">
        <v>0</v>
      </c>
      <c r="G1034" s="3">
        <f t="shared" si="38"/>
        <v>4.8240000000005237E-2</v>
      </c>
      <c r="H1034" s="3">
        <f t="shared" si="35"/>
        <v>0.65999999999985448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10668.01</v>
      </c>
      <c r="D1035" s="2">
        <f>BILANCA!E30</f>
        <v>10668.01</v>
      </c>
      <c r="E1035" s="2">
        <v>0</v>
      </c>
      <c r="F1035" s="2">
        <v>0</v>
      </c>
      <c r="G1035" s="3">
        <f t="shared" si="38"/>
        <v>800.10075000000006</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10667.34</v>
      </c>
      <c r="D1039" s="2">
        <f>BILANCA!E34</f>
        <v>10667.34</v>
      </c>
      <c r="E1039" s="2">
        <v>0</v>
      </c>
      <c r="F1039" s="2">
        <v>0</v>
      </c>
      <c r="G1039" s="3">
        <f t="shared" si="38"/>
        <v>928.05858000000012</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2173940.94</v>
      </c>
      <c r="D1040" s="2">
        <f>BILANCA!E35</f>
        <v>2273597.46</v>
      </c>
      <c r="E1040" s="2">
        <v>0</v>
      </c>
      <c r="F1040" s="2">
        <v>0</v>
      </c>
      <c r="G1040" s="3">
        <f t="shared" si="38"/>
        <v>201634.07579999999</v>
      </c>
      <c r="H1040" s="3">
        <f t="shared" si="35"/>
        <v>0.52000000001862645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2206996.79</v>
      </c>
      <c r="D1041" s="2">
        <f>BILANCA!E36</f>
        <v>2306653.31</v>
      </c>
      <c r="E1041" s="2">
        <v>0</v>
      </c>
      <c r="F1041" s="2">
        <v>0</v>
      </c>
      <c r="G1041" s="3">
        <f t="shared" si="38"/>
        <v>211429.40570999999</v>
      </c>
      <c r="H1041" s="3">
        <f t="shared" si="35"/>
        <v>0.52000000001862645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6320.46</v>
      </c>
      <c r="D1042" s="2">
        <f>BILANCA!E37</f>
        <v>6320.46</v>
      </c>
      <c r="E1042" s="2">
        <v>0</v>
      </c>
      <c r="F1042" s="2">
        <v>0</v>
      </c>
      <c r="G1042" s="3">
        <f t="shared" si="38"/>
        <v>606.76415999999995</v>
      </c>
      <c r="H1042" s="3">
        <f t="shared" si="35"/>
        <v>0.92000000000007276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39376.31</v>
      </c>
      <c r="D1045" s="2">
        <f>BILANCA!E40</f>
        <v>39376.31</v>
      </c>
      <c r="E1045" s="2">
        <v>0</v>
      </c>
      <c r="F1045" s="2">
        <v>0</v>
      </c>
      <c r="G1045" s="3">
        <f t="shared" si="38"/>
        <v>4134.5125499999995</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78.279999999998836</v>
      </c>
      <c r="E1057" s="2">
        <v>0</v>
      </c>
      <c r="F1057" s="2">
        <v>0</v>
      </c>
      <c r="G1057" s="3">
        <f t="shared" si="38"/>
        <v>7.3583199999998907</v>
      </c>
      <c r="H1057" s="3">
        <f t="shared" si="35"/>
        <v>0.27999999999883585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13212.05</v>
      </c>
      <c r="D1059" s="2">
        <f>BILANCA!E54</f>
        <v>14093.13</v>
      </c>
      <c r="E1059" s="2">
        <v>0</v>
      </c>
      <c r="F1059" s="2">
        <v>0</v>
      </c>
      <c r="G1059" s="3">
        <f t="shared" si="38"/>
        <v>2028.51719</v>
      </c>
      <c r="H1059" s="3">
        <f t="shared" si="35"/>
        <v>0.17999999999847205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13212.05</v>
      </c>
      <c r="D1060" s="2">
        <f>BILANCA!E55</f>
        <v>14014.85</v>
      </c>
      <c r="E1060" s="2">
        <v>0</v>
      </c>
      <c r="F1060" s="2">
        <v>0</v>
      </c>
      <c r="G1060" s="3">
        <f t="shared" si="38"/>
        <v>2062.0875000000001</v>
      </c>
      <c r="H1060" s="3">
        <f t="shared" si="35"/>
        <v>0.19999999999890861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161205.01999999999</v>
      </c>
      <c r="E1061" s="2">
        <v>0</v>
      </c>
      <c r="F1061" s="2">
        <v>0</v>
      </c>
      <c r="G1061" s="3">
        <f t="shared" si="38"/>
        <v>16442.912039999999</v>
      </c>
      <c r="H1061" s="3">
        <f t="shared" si="35"/>
        <v>1.9999999989522621E-2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161205.01999999999</v>
      </c>
      <c r="E1062" s="2">
        <v>0</v>
      </c>
      <c r="F1062" s="2">
        <v>0</v>
      </c>
      <c r="G1062" s="3">
        <f t="shared" si="38"/>
        <v>16765.322079999998</v>
      </c>
      <c r="H1062" s="3">
        <f t="shared" si="35"/>
        <v>1.9999999989522621E-2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6005.05</v>
      </c>
      <c r="D1074" s="2">
        <f>BILANCA!E69</f>
        <v>160400.69</v>
      </c>
      <c r="E1074" s="2">
        <v>0</v>
      </c>
      <c r="F1074" s="2">
        <v>0</v>
      </c>
      <c r="G1074" s="3">
        <f t="shared" si="38"/>
        <v>20915.611519999999</v>
      </c>
      <c r="H1074" s="3">
        <f t="shared" si="35"/>
        <v>0.35999999999785359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67.81</v>
      </c>
      <c r="D1075" s="2">
        <f>BILANCA!E70</f>
        <v>123.65</v>
      </c>
      <c r="E1075" s="2">
        <v>0</v>
      </c>
      <c r="F1075" s="2">
        <v>0</v>
      </c>
      <c r="G1075" s="3">
        <f t="shared" si="38"/>
        <v>20.482150000000001</v>
      </c>
      <c r="H1075" s="3">
        <f t="shared" si="35"/>
        <v>0.53999999999999204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67.81</v>
      </c>
      <c r="D1085" s="2">
        <f>BILANCA!E80</f>
        <v>123.65</v>
      </c>
      <c r="E1085" s="2">
        <v>0</v>
      </c>
      <c r="F1085" s="2">
        <v>0</v>
      </c>
      <c r="G1085" s="3">
        <f t="shared" si="38"/>
        <v>23.63325</v>
      </c>
      <c r="H1085" s="3">
        <f t="shared" si="35"/>
        <v>0.53999999999999204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4516.8099999999995</v>
      </c>
      <c r="D1087" s="2">
        <f>BILANCA!E82</f>
        <v>5022.2999999999993</v>
      </c>
      <c r="E1087" s="2">
        <v>0</v>
      </c>
      <c r="F1087" s="2">
        <v>0</v>
      </c>
      <c r="G1087" s="3">
        <f t="shared" si="38"/>
        <v>1121.2285699999998</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2387.2399999999998</v>
      </c>
      <c r="D1089" s="2">
        <f>BILANCA!E84</f>
        <v>2387.2399999999998</v>
      </c>
      <c r="E1089" s="2">
        <v>0</v>
      </c>
      <c r="F1089" s="2">
        <v>0</v>
      </c>
      <c r="G1089" s="3">
        <f t="shared" si="38"/>
        <v>565.77587999999992</v>
      </c>
      <c r="H1089" s="3">
        <f t="shared" si="35"/>
        <v>0.47999999999956344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2129.5700000000002</v>
      </c>
      <c r="D1092" s="2">
        <f>BILANCA!E87</f>
        <v>2635.06</v>
      </c>
      <c r="E1092" s="2">
        <v>0</v>
      </c>
      <c r="F1092" s="2">
        <v>0</v>
      </c>
      <c r="G1092" s="3">
        <f t="shared" si="38"/>
        <v>606.77458000000001</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1420.43</v>
      </c>
      <c r="D1152" s="2">
        <f>BILANCA!E147</f>
        <v>155254.74</v>
      </c>
      <c r="E1152" s="2">
        <v>0</v>
      </c>
      <c r="F1152" s="2">
        <v>0</v>
      </c>
      <c r="G1152" s="3">
        <f t="shared" si="38"/>
        <v>44294.047219999993</v>
      </c>
      <c r="H1152" s="3">
        <f t="shared" si="41"/>
        <v>0.69000000000937689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155254.74</v>
      </c>
      <c r="E1155" s="2">
        <v>0</v>
      </c>
      <c r="F1155" s="2">
        <v>0</v>
      </c>
      <c r="G1155" s="3">
        <f t="shared" si="38"/>
        <v>45023.874599999996</v>
      </c>
      <c r="H1155" s="3">
        <f t="shared" si="41"/>
        <v>0.26000000000931323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155254.74</v>
      </c>
      <c r="E1163" s="2">
        <v>0</v>
      </c>
      <c r="F1163" s="2">
        <v>0</v>
      </c>
      <c r="G1163" s="3">
        <f t="shared" si="38"/>
        <v>47507.950439999993</v>
      </c>
      <c r="H1163" s="3">
        <f t="shared" si="41"/>
        <v>0.26000000000931323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1420.43</v>
      </c>
      <c r="D1167" s="2">
        <f>BILANCA!E162</f>
        <v>0</v>
      </c>
      <c r="E1167" s="2">
        <v>0</v>
      </c>
      <c r="F1167" s="2">
        <v>0</v>
      </c>
      <c r="G1167" s="3">
        <f t="shared" si="38"/>
        <v>223.00751000000002</v>
      </c>
      <c r="H1167" s="3">
        <f t="shared" si="41"/>
        <v>0.43000000000006366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3202116.67</v>
      </c>
      <c r="D1180" s="2">
        <f>BILANCA!E176</f>
        <v>3366448.9699999997</v>
      </c>
      <c r="E1180" s="2">
        <v>0</v>
      </c>
      <c r="F1180" s="2">
        <v>0</v>
      </c>
      <c r="G1180" s="3">
        <f t="shared" si="38"/>
        <v>1688952.4837</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10775.5</v>
      </c>
      <c r="D1181" s="2">
        <f>BILANCA!E177</f>
        <v>129130.32</v>
      </c>
      <c r="E1181" s="2">
        <v>0</v>
      </c>
      <c r="F1181" s="2">
        <v>0</v>
      </c>
      <c r="G1181" s="3">
        <f t="shared" si="38"/>
        <v>46005.179940000009</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10641.71</v>
      </c>
      <c r="D1182" s="2">
        <f>BILANCA!E178</f>
        <v>58515.73</v>
      </c>
      <c r="E1182" s="2">
        <v>0</v>
      </c>
      <c r="F1182" s="2">
        <v>0</v>
      </c>
      <c r="G1182" s="3">
        <f t="shared" si="38"/>
        <v>21959.785240000001</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1998.04</v>
      </c>
      <c r="D1183" s="2">
        <f>BILANCA!E179</f>
        <v>44476.91</v>
      </c>
      <c r="E1183" s="2">
        <v>0</v>
      </c>
      <c r="F1183" s="2">
        <v>0</v>
      </c>
      <c r="G1183" s="3">
        <f t="shared" si="38"/>
        <v>15734.671780000001</v>
      </c>
      <c r="H1183" s="3">
        <f t="shared" si="41"/>
        <v>0.12999999999647116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8643.67</v>
      </c>
      <c r="D1184" s="2">
        <f>BILANCA!E180</f>
        <v>14038.82</v>
      </c>
      <c r="E1184" s="2">
        <v>0</v>
      </c>
      <c r="F1184" s="2">
        <v>0</v>
      </c>
      <c r="G1184" s="3">
        <f t="shared" si="38"/>
        <v>6389.5079399999995</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133.79</v>
      </c>
      <c r="D1201" s="2">
        <f>BILANCA!E197</f>
        <v>70614.59</v>
      </c>
      <c r="E1201" s="2">
        <v>0</v>
      </c>
      <c r="F1201" s="2">
        <v>0</v>
      </c>
      <c r="G1201" s="3">
        <f t="shared" si="38"/>
        <v>27000.327269999998</v>
      </c>
      <c r="H1201" s="3">
        <f t="shared" si="41"/>
        <v>0.62000000000350042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133.79</v>
      </c>
      <c r="D1203" s="2">
        <f>BILANCA!E199</f>
        <v>133.79</v>
      </c>
      <c r="E1203" s="2">
        <v>0</v>
      </c>
      <c r="F1203" s="2">
        <v>0</v>
      </c>
      <c r="G1203" s="3">
        <f t="shared" si="44"/>
        <v>77.464409999999987</v>
      </c>
      <c r="H1203" s="3">
        <f t="shared" si="45"/>
        <v>0.42000000000001592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70480.800000000003</v>
      </c>
      <c r="E1206" s="2">
        <v>0</v>
      </c>
      <c r="F1206" s="2">
        <v>0</v>
      </c>
      <c r="G1206" s="3">
        <f t="shared" si="44"/>
        <v>27628.473600000001</v>
      </c>
      <c r="H1206" s="3">
        <f t="shared" si="45"/>
        <v>0.19999999999708962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3191341.17</v>
      </c>
      <c r="D1255" s="2">
        <f>BILANCA!E251</f>
        <v>3237318.65</v>
      </c>
      <c r="E1255" s="2">
        <v>0</v>
      </c>
      <c r="F1255" s="2">
        <v>0</v>
      </c>
      <c r="G1255" s="3">
        <f t="shared" si="38"/>
        <v>2368164.7251499998</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3181915.74</v>
      </c>
      <c r="D1256" s="2">
        <f>BILANCA!E252</f>
        <v>3210706.82</v>
      </c>
      <c r="E1256" s="2">
        <v>0</v>
      </c>
      <c r="F1256" s="2">
        <v>0</v>
      </c>
      <c r="G1256" s="3">
        <f t="shared" si="38"/>
        <v>2362419.0274800002</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3181915.74</v>
      </c>
      <c r="D1257" s="2">
        <f>BILANCA!E253</f>
        <v>3210706.82</v>
      </c>
      <c r="E1257" s="2">
        <v>0</v>
      </c>
      <c r="F1257" s="2">
        <v>0</v>
      </c>
      <c r="G1257" s="3">
        <f t="shared" si="38"/>
        <v>2372022.3568599997</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9425.4299999999348</v>
      </c>
      <c r="D1259" s="2">
        <f>BILANCA!E255</f>
        <v>-230351.63</v>
      </c>
      <c r="E1259" s="2">
        <v>0</v>
      </c>
      <c r="F1259" s="2">
        <v>0</v>
      </c>
      <c r="G1259" s="3">
        <f t="shared" si="38"/>
        <v>-112368.17967000003</v>
      </c>
      <c r="H1259" s="3">
        <f t="shared" si="41"/>
        <v>0.79999999993015081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748152.85</v>
      </c>
      <c r="D1260" s="2">
        <f>BILANCA!E256</f>
        <v>882031.13</v>
      </c>
      <c r="E1260" s="2">
        <v>0</v>
      </c>
      <c r="F1260" s="2">
        <v>0</v>
      </c>
      <c r="G1260" s="3">
        <f t="shared" si="38"/>
        <v>628053.77749999997</v>
      </c>
      <c r="H1260" s="3">
        <f t="shared" si="41"/>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748152.85</v>
      </c>
      <c r="D1261" s="2">
        <f>BILANCA!E257</f>
        <v>882031.13</v>
      </c>
      <c r="E1261" s="2">
        <v>0</v>
      </c>
      <c r="F1261" s="2">
        <v>0</v>
      </c>
      <c r="G1261" s="3">
        <f t="shared" si="38"/>
        <v>630565.99260999996</v>
      </c>
      <c r="H1261" s="3">
        <f t="shared" si="41"/>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738727.42</v>
      </c>
      <c r="D1264" s="2">
        <f>BILANCA!E260</f>
        <v>1112382.76</v>
      </c>
      <c r="E1264" s="2">
        <v>0</v>
      </c>
      <c r="F1264" s="2">
        <v>0</v>
      </c>
      <c r="G1264" s="3">
        <f t="shared" si="38"/>
        <v>752727.20676000009</v>
      </c>
      <c r="H1264" s="3">
        <f t="shared" si="41"/>
        <v>0.66000000003259629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738727.42</v>
      </c>
      <c r="D1266" s="2">
        <f>BILANCA!E262</f>
        <v>1111311.29</v>
      </c>
      <c r="E1266" s="2">
        <v>0</v>
      </c>
      <c r="F1266" s="2">
        <v>0</v>
      </c>
      <c r="G1266" s="3">
        <f t="shared" si="38"/>
        <v>758105.60000000009</v>
      </c>
      <c r="H1266" s="3">
        <f t="shared" si="41"/>
        <v>0.71000000007916242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1071.47</v>
      </c>
      <c r="E1267" s="2">
        <v>0</v>
      </c>
      <c r="F1267" s="2">
        <v>0</v>
      </c>
      <c r="G1267" s="3">
        <f t="shared" si="38"/>
        <v>550.73558000000003</v>
      </c>
      <c r="H1267" s="3">
        <f t="shared" si="41"/>
        <v>0.47000000000002728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256963.46</v>
      </c>
      <c r="E1278" s="2">
        <v>0</v>
      </c>
      <c r="F1278" s="2">
        <v>0</v>
      </c>
      <c r="G1278" s="3">
        <f t="shared" si="38"/>
        <v>137732.41456</v>
      </c>
      <c r="H1278" s="3">
        <f t="shared" si="41"/>
        <v>0.45999999999185093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256963.46</v>
      </c>
      <c r="E1281" s="2">
        <v>0</v>
      </c>
      <c r="F1281" s="2">
        <v>0</v>
      </c>
      <c r="G1281" s="3">
        <f t="shared" si="48"/>
        <v>139274.19532</v>
      </c>
      <c r="H1281" s="3">
        <f t="shared" si="49"/>
        <v>0.45999999999185093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256963.46</v>
      </c>
      <c r="E1289" s="2">
        <v>0</v>
      </c>
      <c r="F1289" s="2">
        <v>0</v>
      </c>
      <c r="G1289" s="3">
        <f t="shared" si="48"/>
        <v>143385.61068000001</v>
      </c>
      <c r="H1289" s="3">
        <f t="shared" si="49"/>
        <v>0.45999999999185093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1420.43</v>
      </c>
      <c r="D1306" s="2">
        <f>BILANCA!E303</f>
        <v>155254.74</v>
      </c>
      <c r="E1306" s="2">
        <v>0</v>
      </c>
      <c r="F1306" s="2">
        <v>0</v>
      </c>
      <c r="G1306" s="3">
        <f t="shared" si="38"/>
        <v>92331.253359999988</v>
      </c>
      <c r="H1306" s="3">
        <f t="shared" si="41"/>
        <v>0.69000000000937689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1008.95</v>
      </c>
      <c r="D1311" s="2">
        <f>BILANCA!E308</f>
        <v>1514.44</v>
      </c>
      <c r="E1311" s="2">
        <v>0</v>
      </c>
      <c r="F1311" s="2">
        <v>0</v>
      </c>
      <c r="G1311" s="3">
        <f t="shared" si="52"/>
        <v>1215.3868299999999</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1120.6199999999999</v>
      </c>
      <c r="D1314" s="2">
        <f>BILANCA!E311</f>
        <v>1120.6199999999999</v>
      </c>
      <c r="E1314" s="2">
        <v>0</v>
      </c>
      <c r="F1314" s="2">
        <v>0</v>
      </c>
      <c r="G1314" s="3">
        <f t="shared" si="52"/>
        <v>1022.0054399999998</v>
      </c>
      <c r="H1314" s="3">
        <f t="shared" si="41"/>
        <v>0.76000000000021828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1998.04</v>
      </c>
      <c r="D1339" s="2">
        <f>BILANCA!E336</f>
        <v>44476.91</v>
      </c>
      <c r="E1339" s="2">
        <v>0</v>
      </c>
      <c r="F1339" s="2">
        <v>0</v>
      </c>
      <c r="G1339" s="3">
        <f t="shared" si="52"/>
        <v>29923.161940000002</v>
      </c>
      <c r="H1339" s="3">
        <f t="shared" si="41"/>
        <v>0.12999999999647116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8643.67</v>
      </c>
      <c r="D1340" s="2">
        <f>BILANCA!E337</f>
        <v>14038.82</v>
      </c>
      <c r="E1340" s="2">
        <v>0</v>
      </c>
      <c r="F1340" s="2">
        <v>0</v>
      </c>
      <c r="G1340" s="3">
        <f t="shared" si="52"/>
        <v>12118.032299999999</v>
      </c>
      <c r="H1340" s="3">
        <f t="shared" si="41"/>
        <v>0.51000000000021828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133.79</v>
      </c>
      <c r="D1342" s="2">
        <f>BILANCA!E339</f>
        <v>70614.59</v>
      </c>
      <c r="E1342" s="2">
        <v>0</v>
      </c>
      <c r="F1342" s="2">
        <v>0</v>
      </c>
      <c r="G1342" s="3">
        <f t="shared" si="52"/>
        <v>46932.50604</v>
      </c>
      <c r="H1342" s="3">
        <f t="shared" si="41"/>
        <v>0.62000000000350042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694817.52</v>
      </c>
      <c r="D1503" s="2">
        <f>'RAS-funkcijski'!E107</f>
        <v>1064682.3700000001</v>
      </c>
      <c r="E1503" s="2">
        <v>0</v>
      </c>
      <c r="F1503" s="2">
        <v>0</v>
      </c>
      <c r="G1503" s="3">
        <f t="shared" si="52"/>
        <v>290890.77278</v>
      </c>
      <c r="H1503" s="3">
        <f t="shared" si="63"/>
        <v>0.85000000009313226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694817.52</v>
      </c>
      <c r="D1505" s="2">
        <f>'RAS-funkcijski'!E109</f>
        <v>1064682.3700000001</v>
      </c>
      <c r="E1505" s="2">
        <v>0</v>
      </c>
      <c r="F1505" s="2">
        <v>0</v>
      </c>
      <c r="G1505" s="3">
        <f t="shared" si="52"/>
        <v>296539.1373</v>
      </c>
      <c r="H1505" s="3">
        <f t="shared" si="63"/>
        <v>0.85000000009313226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694817.52</v>
      </c>
      <c r="D1537" s="14">
        <f>'RAS-funkcijski'!E141</f>
        <v>1064682.3700000001</v>
      </c>
      <c r="E1537" s="14">
        <v>0</v>
      </c>
      <c r="F1537" s="14">
        <v>0</v>
      </c>
      <c r="G1537" s="15">
        <f t="shared" si="52"/>
        <v>386912.96962000011</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10775.5</v>
      </c>
      <c r="D1582" s="7"/>
      <c r="E1582" s="7">
        <v>0</v>
      </c>
      <c r="F1582" s="7">
        <v>0</v>
      </c>
      <c r="G1582" s="8">
        <f t="shared" ref="G1582:G1686" si="70">B1582/1000*C1582</f>
        <v>10.775500000000001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1065378</v>
      </c>
      <c r="D1583" s="2">
        <v>0</v>
      </c>
      <c r="E1583" s="2">
        <v>0</v>
      </c>
      <c r="F1583" s="2">
        <v>0</v>
      </c>
      <c r="G1583" s="3">
        <f t="shared" si="70"/>
        <v>2130.7559999999999</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692794.13</v>
      </c>
      <c r="D1585" s="2">
        <v>0</v>
      </c>
      <c r="E1585" s="2">
        <v>0</v>
      </c>
      <c r="F1585" s="2">
        <v>0</v>
      </c>
      <c r="G1585" s="3">
        <f t="shared" si="70"/>
        <v>2771.17652</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578807.37</v>
      </c>
      <c r="D1586" s="2">
        <v>0</v>
      </c>
      <c r="E1586" s="2">
        <v>0</v>
      </c>
      <c r="F1586" s="2">
        <v>0</v>
      </c>
      <c r="G1586" s="3">
        <f t="shared" si="70"/>
        <v>2894.03685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113986.76</v>
      </c>
      <c r="D1587" s="2">
        <v>0</v>
      </c>
      <c r="E1587" s="2">
        <v>0</v>
      </c>
      <c r="F1587" s="2">
        <v>0</v>
      </c>
      <c r="G1587" s="3">
        <f t="shared" si="70"/>
        <v>683.92056000000002</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372583.87</v>
      </c>
      <c r="D1594" s="2">
        <v>0</v>
      </c>
      <c r="E1594" s="2">
        <v>0</v>
      </c>
      <c r="F1594" s="2">
        <v>0</v>
      </c>
      <c r="G1594" s="3">
        <f t="shared" si="70"/>
        <v>4843.5903099999996</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947023.17999999993</v>
      </c>
      <c r="D1602" s="2">
        <v>0</v>
      </c>
      <c r="E1602" s="2">
        <v>0</v>
      </c>
      <c r="F1602" s="2">
        <v>0</v>
      </c>
      <c r="G1602" s="3">
        <f t="shared" si="70"/>
        <v>19887.486779999999</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644920.11</v>
      </c>
      <c r="D1604" s="2">
        <v>0</v>
      </c>
      <c r="E1604" s="2">
        <v>0</v>
      </c>
      <c r="F1604" s="2">
        <v>0</v>
      </c>
      <c r="G1604" s="3">
        <f t="shared" si="70"/>
        <v>14833.16253</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536328.5</v>
      </c>
      <c r="D1605" s="2">
        <v>0</v>
      </c>
      <c r="E1605" s="2">
        <v>0</v>
      </c>
      <c r="F1605" s="2">
        <v>0</v>
      </c>
      <c r="G1605" s="3">
        <f t="shared" si="70"/>
        <v>12871.884</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108591.61</v>
      </c>
      <c r="D1606" s="2">
        <v>0</v>
      </c>
      <c r="E1606" s="2">
        <v>0</v>
      </c>
      <c r="F1606" s="2">
        <v>0</v>
      </c>
      <c r="G1606" s="3">
        <f t="shared" si="70"/>
        <v>2714.79025</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302103.07</v>
      </c>
      <c r="D1613" s="2">
        <v>0</v>
      </c>
      <c r="E1613" s="2">
        <v>0</v>
      </c>
      <c r="F1613" s="2">
        <v>0</v>
      </c>
      <c r="G1613" s="3">
        <f t="shared" si="70"/>
        <v>9667.2982400000001</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129130.32000000007</v>
      </c>
      <c r="D1621" s="2">
        <v>0</v>
      </c>
      <c r="E1621" s="2">
        <v>0</v>
      </c>
      <c r="F1621" s="2">
        <v>0</v>
      </c>
      <c r="G1621" s="3">
        <f t="shared" si="70"/>
        <v>5165.212800000003</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129130.32</v>
      </c>
      <c r="D1681" s="2">
        <v>0</v>
      </c>
      <c r="E1681" s="2">
        <v>0</v>
      </c>
      <c r="F1681" s="2">
        <v>0</v>
      </c>
      <c r="G1681" s="3">
        <f t="shared" si="70"/>
        <v>12913.032000000001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58515.73</v>
      </c>
      <c r="D1683" s="2">
        <v>0</v>
      </c>
      <c r="E1683" s="2">
        <v>0</v>
      </c>
      <c r="F1683" s="2">
        <v>0</v>
      </c>
      <c r="G1683" s="3">
        <f t="shared" si="70"/>
        <v>5968.6044599999996</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70614.59</v>
      </c>
      <c r="D1684" s="2">
        <v>0</v>
      </c>
      <c r="E1684" s="2">
        <v>0</v>
      </c>
      <c r="F1684" s="2">
        <v>0</v>
      </c>
      <c r="G1684" s="3">
        <f t="shared" si="70"/>
        <v>7273.3027699999993</v>
      </c>
      <c r="H1684" s="3">
        <f t="shared" si="71"/>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683969.12</v>
      </c>
      <c r="I17" s="275">
        <f>'PR-RAS'!E6</f>
        <v>827048.25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554612.35000000009</v>
      </c>
      <c r="I18" s="275">
        <f>'PR-RAS'!E152</f>
        <v>692098.5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9425.4299999999639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230351.63000000015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3196111.62</v>
      </c>
      <c r="I22" s="275">
        <f>BILANCA!E7</f>
        <v>3206048.2800000003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6005.05</v>
      </c>
      <c r="I23" s="275">
        <f>BILANCA!E69</f>
        <v>160400.69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10775.5</v>
      </c>
      <c r="I24" s="275">
        <f>BILANCA!E177</f>
        <v>129130.32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3191341.17</v>
      </c>
      <c r="I25" s="275">
        <f>BILANCA!E251</f>
        <v>3237318.65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694817.52</v>
      </c>
      <c r="I31" s="275">
        <f>'RAS-funkcijski'!E141</f>
        <v>1064682.3700000001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10775.5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129130.32000000007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129130.32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5" zoomScaleNormal="100" workbookViewId="0">
      <selection activeCell="A386" sqref="A386:XFD3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683969.12</v>
      </c>
      <c r="E6" s="60">
        <f>E7+E43+E49+E82+E106+E125+E134+E140</f>
        <v>827048.25</v>
      </c>
      <c r="F6" s="45">
        <f t="shared" ref="F6:F132" si="0">IF(D6&lt;&gt;0,IF(E6/D6&gt;=100,"&gt;&gt;100",E6/D6*100),"-")</f>
        <v>120.91894587287801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156062.01999999999</v>
      </c>
      <c r="E49" s="60">
        <f>E50+E53+E58+E61+E64+E68+E71+E74+E77</f>
        <v>192689.77000000002</v>
      </c>
      <c r="F49" s="45">
        <f t="shared" si="0"/>
        <v>123.46999609514219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156062.01999999999</v>
      </c>
      <c r="E68" s="60">
        <f t="shared" si="11"/>
        <v>110218.07</v>
      </c>
      <c r="F68" s="45">
        <f t="shared" si="0"/>
        <v>70.624531195995033</v>
      </c>
    </row>
    <row r="69" spans="1:6" ht="12.75" customHeight="1" x14ac:dyDescent="0.2">
      <c r="A69" s="63" t="s">
        <v>141</v>
      </c>
      <c r="B69" s="64" t="s">
        <v>142</v>
      </c>
      <c r="C69" s="247" t="s">
        <v>141</v>
      </c>
      <c r="D69" s="194">
        <v>34592.019999999997</v>
      </c>
      <c r="E69" s="194">
        <v>36618.07</v>
      </c>
      <c r="F69" s="45">
        <f t="shared" si="0"/>
        <v>105.85698666917978</v>
      </c>
    </row>
    <row r="70" spans="1:6" ht="24" x14ac:dyDescent="0.2">
      <c r="A70" s="63" t="s">
        <v>143</v>
      </c>
      <c r="B70" s="64" t="s">
        <v>144</v>
      </c>
      <c r="C70" s="247" t="s">
        <v>143</v>
      </c>
      <c r="D70" s="194">
        <v>121470</v>
      </c>
      <c r="E70" s="194">
        <v>73600</v>
      </c>
      <c r="F70" s="45">
        <f t="shared" si="0"/>
        <v>60.591092450810905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82471.7</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82471.7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45403.31</v>
      </c>
      <c r="E125" s="60">
        <f t="shared" si="22"/>
        <v>38963.03</v>
      </c>
      <c r="F125" s="45">
        <f t="shared" si="0"/>
        <v>85.815395397384023</v>
      </c>
    </row>
    <row r="126" spans="1:6" ht="12.75" customHeight="1" x14ac:dyDescent="0.2">
      <c r="A126" s="63">
        <v>661</v>
      </c>
      <c r="B126" s="65" t="s">
        <v>255</v>
      </c>
      <c r="C126" s="247" t="s">
        <v>256</v>
      </c>
      <c r="D126" s="60">
        <f t="shared" ref="D126:E126" si="23">SUM(D127:D128)</f>
        <v>45203.31</v>
      </c>
      <c r="E126" s="60">
        <f t="shared" si="23"/>
        <v>37763.03</v>
      </c>
      <c r="F126" s="45">
        <f t="shared" si="0"/>
        <v>83.540408877137537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45203.31</v>
      </c>
      <c r="E128" s="194">
        <v>37763.03</v>
      </c>
      <c r="F128" s="45">
        <f t="shared" si="0"/>
        <v>83.540408877137537</v>
      </c>
    </row>
    <row r="129" spans="1:6" ht="36" x14ac:dyDescent="0.2">
      <c r="A129" s="63">
        <v>663</v>
      </c>
      <c r="B129" s="182" t="s">
        <v>261</v>
      </c>
      <c r="C129" s="247" t="s">
        <v>262</v>
      </c>
      <c r="D129" s="60">
        <f t="shared" ref="D129:E129" si="24">SUM(D130:D133)</f>
        <v>200</v>
      </c>
      <c r="E129" s="60">
        <f t="shared" si="24"/>
        <v>1200</v>
      </c>
      <c r="F129" s="45">
        <f t="shared" si="0"/>
        <v>600</v>
      </c>
    </row>
    <row r="130" spans="1:6" ht="12.75" customHeight="1" x14ac:dyDescent="0.2">
      <c r="A130" s="63">
        <v>6631</v>
      </c>
      <c r="B130" s="65" t="s">
        <v>263</v>
      </c>
      <c r="C130" s="247" t="s">
        <v>264</v>
      </c>
      <c r="D130" s="194">
        <v>200</v>
      </c>
      <c r="E130" s="194">
        <v>1200</v>
      </c>
      <c r="F130" s="45">
        <f t="shared" si="0"/>
        <v>600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482270.57</v>
      </c>
      <c r="E134" s="60">
        <f t="shared" si="25"/>
        <v>595107.44999999995</v>
      </c>
      <c r="F134" s="45">
        <f t="shared" ref="F134:F229" si="26">IF(D134&lt;&gt;0,IF(E134/D134&gt;=100,"&gt;&gt;100",E134/D134*100),"-")</f>
        <v>123.39700720282391</v>
      </c>
    </row>
    <row r="135" spans="1:6" ht="24" x14ac:dyDescent="0.2">
      <c r="A135" s="63">
        <v>671</v>
      </c>
      <c r="B135" s="182" t="s">
        <v>273</v>
      </c>
      <c r="C135" s="247" t="s">
        <v>274</v>
      </c>
      <c r="D135" s="60">
        <f t="shared" ref="D135:E135" si="27">SUM(D136:D138)</f>
        <v>482270.57</v>
      </c>
      <c r="E135" s="60">
        <f t="shared" si="27"/>
        <v>595107.44999999995</v>
      </c>
      <c r="F135" s="45">
        <f t="shared" si="26"/>
        <v>123.39700720282391</v>
      </c>
    </row>
    <row r="136" spans="1:6" ht="12.75" customHeight="1" x14ac:dyDescent="0.2">
      <c r="A136" s="63">
        <v>6711</v>
      </c>
      <c r="B136" s="65" t="s">
        <v>275</v>
      </c>
      <c r="C136" s="247" t="s">
        <v>276</v>
      </c>
      <c r="D136" s="194">
        <v>478170.69</v>
      </c>
      <c r="E136" s="194">
        <v>578360.96</v>
      </c>
      <c r="F136" s="45">
        <f t="shared" si="26"/>
        <v>120.95282544398526</v>
      </c>
    </row>
    <row r="137" spans="1:6" ht="24" x14ac:dyDescent="0.2">
      <c r="A137" s="63">
        <v>6712</v>
      </c>
      <c r="B137" s="182" t="s">
        <v>277</v>
      </c>
      <c r="C137" s="247" t="s">
        <v>278</v>
      </c>
      <c r="D137" s="194">
        <v>4099.88</v>
      </c>
      <c r="E137" s="194">
        <v>16746.490000000002</v>
      </c>
      <c r="F137" s="45">
        <f t="shared" si="26"/>
        <v>408.46293062235975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233.22</v>
      </c>
      <c r="E140" s="60">
        <f t="shared" si="28"/>
        <v>288</v>
      </c>
      <c r="F140" s="45">
        <f t="shared" si="26"/>
        <v>123.48855158219708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233.22</v>
      </c>
      <c r="E151" s="194">
        <v>288</v>
      </c>
      <c r="F151" s="45">
        <f t="shared" si="26"/>
        <v>123.48855158219708</v>
      </c>
    </row>
    <row r="152" spans="1:6" ht="12.75" customHeight="1" x14ac:dyDescent="0.2">
      <c r="A152" s="63">
        <v>3</v>
      </c>
      <c r="B152" s="64" t="s">
        <v>307</v>
      </c>
      <c r="C152" s="247" t="s">
        <v>13</v>
      </c>
      <c r="D152" s="60">
        <f>D153+D164+D202+D221+D230+D262+D273</f>
        <v>554612.35000000009</v>
      </c>
      <c r="E152" s="60">
        <f>E153+E164+E202+E221+E230+E262+E273</f>
        <v>692098.5</v>
      </c>
      <c r="F152" s="45">
        <f t="shared" si="26"/>
        <v>124.7895940290547</v>
      </c>
    </row>
    <row r="153" spans="1:6" ht="12.75" customHeight="1" x14ac:dyDescent="0.2">
      <c r="A153" s="63">
        <v>31</v>
      </c>
      <c r="B153" s="64" t="s">
        <v>308</v>
      </c>
      <c r="C153" s="247" t="s">
        <v>309</v>
      </c>
      <c r="D153" s="60">
        <f t="shared" ref="D153:E153" si="30">D154+D159+D160</f>
        <v>450300.67000000004</v>
      </c>
      <c r="E153" s="60">
        <f t="shared" si="30"/>
        <v>577966.49</v>
      </c>
      <c r="F153" s="45">
        <f t="shared" si="26"/>
        <v>128.35123918425438</v>
      </c>
    </row>
    <row r="154" spans="1:6" ht="12.75" customHeight="1" x14ac:dyDescent="0.2">
      <c r="A154" s="63">
        <v>311</v>
      </c>
      <c r="B154" s="64" t="s">
        <v>310</v>
      </c>
      <c r="C154" s="247" t="s">
        <v>311</v>
      </c>
      <c r="D154" s="60">
        <f t="shared" ref="D154:E154" si="31">SUM(D155:D158)</f>
        <v>354719.09</v>
      </c>
      <c r="E154" s="60">
        <f t="shared" si="31"/>
        <v>452097.91</v>
      </c>
      <c r="F154" s="45">
        <f t="shared" si="26"/>
        <v>127.45237647063199</v>
      </c>
    </row>
    <row r="155" spans="1:6" ht="12.75" customHeight="1" x14ac:dyDescent="0.2">
      <c r="A155" s="63">
        <v>3111</v>
      </c>
      <c r="B155" s="64" t="s">
        <v>312</v>
      </c>
      <c r="C155" s="247" t="s">
        <v>313</v>
      </c>
      <c r="D155" s="194">
        <v>354719.09</v>
      </c>
      <c r="E155" s="194">
        <v>452097.91</v>
      </c>
      <c r="F155" s="45">
        <f t="shared" si="26"/>
        <v>127.45237647063199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40780.93</v>
      </c>
      <c r="E159" s="194">
        <v>46402.400000000001</v>
      </c>
      <c r="F159" s="45">
        <f t="shared" si="26"/>
        <v>113.78455567344837</v>
      </c>
    </row>
    <row r="160" spans="1:6" ht="12.75" customHeight="1" x14ac:dyDescent="0.2">
      <c r="A160" s="63">
        <v>313</v>
      </c>
      <c r="B160" s="65" t="s">
        <v>322</v>
      </c>
      <c r="C160" s="247" t="s">
        <v>323</v>
      </c>
      <c r="D160" s="60">
        <f t="shared" ref="D160:E160" si="32">SUM(D161:D163)</f>
        <v>54800.65</v>
      </c>
      <c r="E160" s="60">
        <f t="shared" si="32"/>
        <v>79466.179999999993</v>
      </c>
      <c r="F160" s="45">
        <f t="shared" si="26"/>
        <v>145.00955736838884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54800.65</v>
      </c>
      <c r="E162" s="194">
        <v>79466.179999999993</v>
      </c>
      <c r="F162" s="45">
        <f t="shared" si="26"/>
        <v>145.00955736838884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104311.68000000001</v>
      </c>
      <c r="E164" s="60">
        <f>E165+E170+E178+E188+E189+E194</f>
        <v>113844.01</v>
      </c>
      <c r="F164" s="45">
        <f t="shared" si="26"/>
        <v>109.13831509568246</v>
      </c>
    </row>
    <row r="165" spans="1:6" ht="12.75" customHeight="1" x14ac:dyDescent="0.2">
      <c r="A165" s="63">
        <v>321</v>
      </c>
      <c r="B165" s="64" t="s">
        <v>332</v>
      </c>
      <c r="C165" s="247" t="s">
        <v>333</v>
      </c>
      <c r="D165" s="60">
        <f t="shared" ref="D165:E165" si="33">SUM(D166:D169)</f>
        <v>7427.88</v>
      </c>
      <c r="E165" s="60">
        <f t="shared" si="33"/>
        <v>5475.33</v>
      </c>
      <c r="F165" s="45">
        <f t="shared" si="26"/>
        <v>73.713226384917363</v>
      </c>
    </row>
    <row r="166" spans="1:6" ht="12.75" customHeight="1" x14ac:dyDescent="0.2">
      <c r="A166" s="63">
        <v>3211</v>
      </c>
      <c r="B166" s="64" t="s">
        <v>334</v>
      </c>
      <c r="C166" s="247" t="s">
        <v>335</v>
      </c>
      <c r="D166" s="194">
        <v>1670.71</v>
      </c>
      <c r="E166" s="194">
        <v>1942.99</v>
      </c>
      <c r="F166" s="45">
        <f t="shared" si="26"/>
        <v>116.29726284034932</v>
      </c>
    </row>
    <row r="167" spans="1:6" ht="12.75" customHeight="1" x14ac:dyDescent="0.2">
      <c r="A167" s="63">
        <v>3212</v>
      </c>
      <c r="B167" s="64" t="s">
        <v>336</v>
      </c>
      <c r="C167" s="247" t="s">
        <v>337</v>
      </c>
      <c r="D167" s="194">
        <v>4562.21</v>
      </c>
      <c r="E167" s="194">
        <v>2828.86</v>
      </c>
      <c r="F167" s="45">
        <f t="shared" si="26"/>
        <v>62.006352184577217</v>
      </c>
    </row>
    <row r="168" spans="1:6" ht="12.75" customHeight="1" x14ac:dyDescent="0.2">
      <c r="A168" s="63">
        <v>3213</v>
      </c>
      <c r="B168" s="64" t="s">
        <v>338</v>
      </c>
      <c r="C168" s="247" t="s">
        <v>339</v>
      </c>
      <c r="D168" s="194">
        <v>1194.96</v>
      </c>
      <c r="E168" s="194">
        <v>703.48</v>
      </c>
      <c r="F168" s="45">
        <f t="shared" si="26"/>
        <v>58.870589810537588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38174.770000000004</v>
      </c>
      <c r="E170" s="60">
        <f t="shared" si="34"/>
        <v>48489.120000000003</v>
      </c>
      <c r="F170" s="45">
        <f t="shared" si="26"/>
        <v>127.01876134420718</v>
      </c>
    </row>
    <row r="171" spans="1:6" ht="12.75" customHeight="1" x14ac:dyDescent="0.2">
      <c r="A171" s="63">
        <v>3221</v>
      </c>
      <c r="B171" s="64" t="s">
        <v>344</v>
      </c>
      <c r="C171" s="247" t="s">
        <v>345</v>
      </c>
      <c r="D171" s="194">
        <v>7572.32</v>
      </c>
      <c r="E171" s="194">
        <v>8339.42</v>
      </c>
      <c r="F171" s="45">
        <f t="shared" si="26"/>
        <v>110.13031673252055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26581.43</v>
      </c>
      <c r="E173" s="194">
        <v>32381.13</v>
      </c>
      <c r="F173" s="45">
        <f t="shared" si="26"/>
        <v>121.81861547704544</v>
      </c>
    </row>
    <row r="174" spans="1:6" ht="12.75" customHeight="1" x14ac:dyDescent="0.2">
      <c r="A174" s="63">
        <v>3224</v>
      </c>
      <c r="B174" s="65" t="s">
        <v>350</v>
      </c>
      <c r="C174" s="247" t="s">
        <v>351</v>
      </c>
      <c r="D174" s="194">
        <v>3511.08</v>
      </c>
      <c r="E174" s="194">
        <v>6887.49</v>
      </c>
      <c r="F174" s="45">
        <f t="shared" si="26"/>
        <v>196.16442803923579</v>
      </c>
    </row>
    <row r="175" spans="1:6" ht="12.75" customHeight="1" x14ac:dyDescent="0.2">
      <c r="A175" s="63">
        <v>3225</v>
      </c>
      <c r="B175" s="65" t="s">
        <v>352</v>
      </c>
      <c r="C175" s="247" t="s">
        <v>353</v>
      </c>
      <c r="D175" s="194">
        <v>509.94</v>
      </c>
      <c r="E175" s="194">
        <v>881.08</v>
      </c>
      <c r="F175" s="45">
        <f t="shared" si="26"/>
        <v>172.78111150331412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42503.26</v>
      </c>
      <c r="E178" s="60">
        <f t="shared" si="35"/>
        <v>42806.229999999996</v>
      </c>
      <c r="F178" s="45">
        <f t="shared" si="26"/>
        <v>100.71281591106187</v>
      </c>
    </row>
    <row r="179" spans="1:6" ht="12.75" customHeight="1" x14ac:dyDescent="0.2">
      <c r="A179" s="63">
        <v>3231</v>
      </c>
      <c r="B179" s="65" t="s">
        <v>360</v>
      </c>
      <c r="C179" s="247" t="s">
        <v>361</v>
      </c>
      <c r="D179" s="194">
        <v>1978.54</v>
      </c>
      <c r="E179" s="194">
        <v>2059.27</v>
      </c>
      <c r="F179" s="45">
        <f t="shared" si="26"/>
        <v>104.08028141963266</v>
      </c>
    </row>
    <row r="180" spans="1:6" ht="12.75" customHeight="1" x14ac:dyDescent="0.2">
      <c r="A180" s="63">
        <v>3232</v>
      </c>
      <c r="B180" s="65" t="s">
        <v>362</v>
      </c>
      <c r="C180" s="247" t="s">
        <v>363</v>
      </c>
      <c r="D180" s="194">
        <v>8539.09</v>
      </c>
      <c r="E180" s="194">
        <v>6894.62</v>
      </c>
      <c r="F180" s="45">
        <f t="shared" si="26"/>
        <v>80.741858910024362</v>
      </c>
    </row>
    <row r="181" spans="1:6" ht="12.75" customHeight="1" x14ac:dyDescent="0.2">
      <c r="A181" s="63">
        <v>3233</v>
      </c>
      <c r="B181" s="65" t="s">
        <v>364</v>
      </c>
      <c r="C181" s="247" t="s">
        <v>365</v>
      </c>
      <c r="D181" s="194">
        <v>0</v>
      </c>
      <c r="E181" s="194">
        <v>986.25</v>
      </c>
      <c r="F181" s="45" t="str">
        <f t="shared" si="26"/>
        <v>-</v>
      </c>
    </row>
    <row r="182" spans="1:6" ht="12.75" customHeight="1" x14ac:dyDescent="0.2">
      <c r="A182" s="63">
        <v>3234</v>
      </c>
      <c r="B182" s="65" t="s">
        <v>366</v>
      </c>
      <c r="C182" s="247" t="s">
        <v>367</v>
      </c>
      <c r="D182" s="194">
        <v>2465.19</v>
      </c>
      <c r="E182" s="194">
        <v>2007.91</v>
      </c>
      <c r="F182" s="45">
        <f t="shared" si="26"/>
        <v>81.450516998689764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1879.65</v>
      </c>
      <c r="E184" s="194"/>
      <c r="F184" s="45">
        <f t="shared" si="26"/>
        <v>0</v>
      </c>
    </row>
    <row r="185" spans="1:6" ht="12.75" customHeight="1" x14ac:dyDescent="0.2">
      <c r="A185" s="63">
        <v>3237</v>
      </c>
      <c r="B185" s="64" t="s">
        <v>372</v>
      </c>
      <c r="C185" s="247" t="s">
        <v>373</v>
      </c>
      <c r="D185" s="194">
        <v>5886.3</v>
      </c>
      <c r="E185" s="194">
        <v>17236.71</v>
      </c>
      <c r="F185" s="45">
        <f t="shared" si="26"/>
        <v>292.82758269201366</v>
      </c>
    </row>
    <row r="186" spans="1:6" ht="12.75" customHeight="1" x14ac:dyDescent="0.2">
      <c r="A186" s="63">
        <v>3238</v>
      </c>
      <c r="B186" s="64" t="s">
        <v>374</v>
      </c>
      <c r="C186" s="247" t="s">
        <v>375</v>
      </c>
      <c r="D186" s="194">
        <v>8265.82</v>
      </c>
      <c r="E186" s="194">
        <v>7662.44</v>
      </c>
      <c r="F186" s="45">
        <f t="shared" si="26"/>
        <v>92.700300756609749</v>
      </c>
    </row>
    <row r="187" spans="1:6" ht="12.75" customHeight="1" x14ac:dyDescent="0.2">
      <c r="A187" s="63">
        <v>3239</v>
      </c>
      <c r="B187" s="64" t="s">
        <v>376</v>
      </c>
      <c r="C187" s="247" t="s">
        <v>377</v>
      </c>
      <c r="D187" s="194">
        <v>13488.67</v>
      </c>
      <c r="E187" s="194">
        <v>5959.03</v>
      </c>
      <c r="F187" s="45">
        <f t="shared" si="26"/>
        <v>44.178039791914244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16205.769999999999</v>
      </c>
      <c r="E194" s="60">
        <f t="shared" si="36"/>
        <v>17073.330000000002</v>
      </c>
      <c r="F194" s="45">
        <f t="shared" si="26"/>
        <v>105.35340190561759</v>
      </c>
    </row>
    <row r="195" spans="1:6" ht="12.75" customHeight="1" x14ac:dyDescent="0.2">
      <c r="A195" s="63">
        <v>3291</v>
      </c>
      <c r="B195" s="183" t="s">
        <v>392</v>
      </c>
      <c r="C195" s="247" t="s">
        <v>393</v>
      </c>
      <c r="D195" s="194">
        <v>5944.2</v>
      </c>
      <c r="E195" s="194">
        <v>5944.2</v>
      </c>
      <c r="F195" s="45">
        <f t="shared" si="26"/>
        <v>100</v>
      </c>
    </row>
    <row r="196" spans="1:6" ht="12.75" customHeight="1" x14ac:dyDescent="0.2">
      <c r="A196" s="63">
        <v>3292</v>
      </c>
      <c r="B196" s="64" t="s">
        <v>394</v>
      </c>
      <c r="C196" s="247" t="s">
        <v>395</v>
      </c>
      <c r="D196" s="194">
        <v>2107.5</v>
      </c>
      <c r="E196" s="194">
        <v>1839.67</v>
      </c>
      <c r="F196" s="45">
        <f t="shared" si="26"/>
        <v>87.29157769869515</v>
      </c>
    </row>
    <row r="197" spans="1:6" ht="12.75" customHeight="1" x14ac:dyDescent="0.2">
      <c r="A197" s="63">
        <v>3293</v>
      </c>
      <c r="B197" s="64" t="s">
        <v>396</v>
      </c>
      <c r="C197" s="247" t="s">
        <v>397</v>
      </c>
      <c r="D197" s="194">
        <v>2392.33</v>
      </c>
      <c r="E197" s="194">
        <v>3864.04</v>
      </c>
      <c r="F197" s="45">
        <f t="shared" si="26"/>
        <v>161.51785079817586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5761.74</v>
      </c>
      <c r="E201" s="194">
        <v>5425.42</v>
      </c>
      <c r="F201" s="45">
        <f t="shared" si="26"/>
        <v>94.162874409466596</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288</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288</v>
      </c>
      <c r="F274" s="45" t="str">
        <f t="shared" si="61"/>
        <v>-</v>
      </c>
    </row>
    <row r="275" spans="1:6" ht="12.75" customHeight="1" x14ac:dyDescent="0.2">
      <c r="A275" s="63">
        <v>3811</v>
      </c>
      <c r="B275" s="64" t="s">
        <v>543</v>
      </c>
      <c r="C275" s="247" t="s">
        <v>544</v>
      </c>
      <c r="D275" s="194">
        <v>0</v>
      </c>
      <c r="E275" s="194">
        <v>288</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554612.35000000009</v>
      </c>
      <c r="E299" s="60">
        <f>E152-E297+E298</f>
        <v>692098.5</v>
      </c>
      <c r="F299" s="45">
        <f t="shared" si="68"/>
        <v>124.7895940290547</v>
      </c>
    </row>
    <row r="300" spans="1:6" ht="12.75" customHeight="1" x14ac:dyDescent="0.2">
      <c r="A300" s="63" t="s">
        <v>582</v>
      </c>
      <c r="B300" s="64" t="s">
        <v>593</v>
      </c>
      <c r="C300" s="247" t="s">
        <v>594</v>
      </c>
      <c r="D300" s="60">
        <f>IF(D6&gt;=D299,D6-D299,0)</f>
        <v>129356.7699999999</v>
      </c>
      <c r="E300" s="60">
        <f>IF(E6&gt;=E299,E6-E299,0)</f>
        <v>134949.75</v>
      </c>
      <c r="F300" s="45">
        <f t="shared" si="68"/>
        <v>104.32368557130802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617724.61</v>
      </c>
      <c r="E302" s="194">
        <v>747081.38</v>
      </c>
      <c r="F302" s="45">
        <f t="shared" si="68"/>
        <v>120.94084773472113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256963.46</v>
      </c>
      <c r="F304" s="45" t="str">
        <f t="shared" si="68"/>
        <v>-</v>
      </c>
    </row>
    <row r="305" spans="1:6" ht="12" x14ac:dyDescent="0.2">
      <c r="A305" s="63">
        <v>9661</v>
      </c>
      <c r="B305" s="220" t="s">
        <v>603</v>
      </c>
      <c r="C305" s="247" t="s">
        <v>604</v>
      </c>
      <c r="D305" s="194">
        <v>16711.48</v>
      </c>
      <c r="E305" s="194">
        <v>17826.88</v>
      </c>
      <c r="F305" s="45">
        <f t="shared" si="68"/>
        <v>106.67445372881397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140205.16999999998</v>
      </c>
      <c r="E360" s="60">
        <f t="shared" si="86"/>
        <v>372583.87</v>
      </c>
      <c r="F360" s="45">
        <f t="shared" si="72"/>
        <v>265.7418909730647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140205.16999999998</v>
      </c>
      <c r="E373" s="60">
        <f t="shared" si="90"/>
        <v>93950.1</v>
      </c>
      <c r="F373" s="45">
        <f t="shared" si="72"/>
        <v>67.009012577781562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71423.239999999991</v>
      </c>
      <c r="E379" s="60">
        <f t="shared" si="92"/>
        <v>16341.86</v>
      </c>
      <c r="F379" s="45">
        <f t="shared" si="72"/>
        <v>22.880311786471747</v>
      </c>
    </row>
    <row r="380" spans="1:6" ht="12.75" customHeight="1" x14ac:dyDescent="0.2">
      <c r="A380" s="63">
        <v>4221</v>
      </c>
      <c r="B380" s="64" t="s">
        <v>648</v>
      </c>
      <c r="C380" s="247" t="s">
        <v>740</v>
      </c>
      <c r="D380" s="194">
        <v>69505.48</v>
      </c>
      <c r="E380" s="194">
        <v>7341.39</v>
      </c>
      <c r="F380" s="45">
        <f t="shared" si="72"/>
        <v>10.562318251740727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1917.76</v>
      </c>
      <c r="E386" s="194">
        <v>9000.4699999999993</v>
      </c>
      <c r="F386" s="45">
        <f t="shared" si="72"/>
        <v>469.32202152511263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68781.929999999993</v>
      </c>
      <c r="E393" s="60">
        <f t="shared" si="94"/>
        <v>77280.740000000005</v>
      </c>
      <c r="F393" s="45">
        <f t="shared" si="72"/>
        <v>112.35616680136775</v>
      </c>
    </row>
    <row r="394" spans="1:6" ht="12.75" customHeight="1" x14ac:dyDescent="0.2">
      <c r="A394" s="63">
        <v>4241</v>
      </c>
      <c r="B394" s="64" t="s">
        <v>757</v>
      </c>
      <c r="C394" s="247" t="s">
        <v>758</v>
      </c>
      <c r="D394" s="194">
        <v>68781.929999999993</v>
      </c>
      <c r="E394" s="194">
        <v>77280.740000000005</v>
      </c>
      <c r="F394" s="45">
        <f t="shared" si="72"/>
        <v>112.35616680136775</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327.5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327.5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278633.77</v>
      </c>
      <c r="F412" s="45" t="str">
        <f t="shared" si="72"/>
        <v>-</v>
      </c>
    </row>
    <row r="413" spans="1:6" ht="12.75" customHeight="1" x14ac:dyDescent="0.2">
      <c r="A413" s="63">
        <v>451</v>
      </c>
      <c r="B413" s="64" t="s">
        <v>785</v>
      </c>
      <c r="C413" s="247" t="s">
        <v>786</v>
      </c>
      <c r="D413" s="194">
        <v>0</v>
      </c>
      <c r="E413" s="194">
        <v>278633.77</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140205.16999999998</v>
      </c>
      <c r="E418" s="60">
        <f t="shared" si="102"/>
        <v>372583.87</v>
      </c>
      <c r="F418" s="45">
        <f t="shared" si="72"/>
        <v>265.7418909730647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598522.25</v>
      </c>
      <c r="E420" s="194">
        <v>738727.42</v>
      </c>
      <c r="F420" s="45">
        <f t="shared" si="72"/>
        <v>123.42522270475325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683969.12</v>
      </c>
      <c r="E422" s="60">
        <f>E6+E308</f>
        <v>827048.25</v>
      </c>
      <c r="F422" s="45">
        <f t="shared" si="72"/>
        <v>120.91894587287801</v>
      </c>
    </row>
    <row r="423" spans="1:6" ht="12.75" customHeight="1" x14ac:dyDescent="0.2">
      <c r="A423" s="63" t="s">
        <v>582</v>
      </c>
      <c r="B423" s="64" t="s">
        <v>805</v>
      </c>
      <c r="C423" s="247" t="s">
        <v>806</v>
      </c>
      <c r="D423" s="60">
        <f t="shared" ref="D423:E423" si="103">D299+D360</f>
        <v>694817.52</v>
      </c>
      <c r="E423" s="60">
        <f t="shared" si="103"/>
        <v>1064682.3700000001</v>
      </c>
      <c r="F423" s="45">
        <f t="shared" si="72"/>
        <v>153.23194066839307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10848.400000000023</v>
      </c>
      <c r="E425" s="60">
        <f t="shared" si="105"/>
        <v>237634.12000000011</v>
      </c>
      <c r="F425" s="45">
        <f t="shared" si="72"/>
        <v>2190.4992441281629</v>
      </c>
    </row>
    <row r="426" spans="1:6" ht="12.75" customHeight="1" x14ac:dyDescent="0.2">
      <c r="A426" s="251" t="s">
        <v>811</v>
      </c>
      <c r="B426" s="183" t="s">
        <v>812</v>
      </c>
      <c r="C426" s="252" t="s">
        <v>813</v>
      </c>
      <c r="D426" s="60">
        <f t="shared" ref="D426:E426" si="106">IF(D302-D303+D419-D420&gt;=0,D302-D303+D419-D420,0)</f>
        <v>19202.359999999986</v>
      </c>
      <c r="E426" s="60">
        <f t="shared" si="106"/>
        <v>8353.9599999999627</v>
      </c>
      <c r="F426" s="45">
        <f t="shared" si="72"/>
        <v>43.504860860852354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256963.46</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1071.47</v>
      </c>
      <c r="E641" s="194">
        <v>0</v>
      </c>
      <c r="F641" s="45">
        <f t="shared" si="109"/>
        <v>0</v>
      </c>
    </row>
    <row r="642" spans="1:6" ht="12.75" customHeight="1" x14ac:dyDescent="0.2">
      <c r="A642" s="63">
        <v>92223</v>
      </c>
      <c r="B642" s="64" t="s">
        <v>1234</v>
      </c>
      <c r="C642" s="247" t="s">
        <v>1235</v>
      </c>
      <c r="D642" s="194">
        <v>0</v>
      </c>
      <c r="E642" s="194">
        <v>1071.47</v>
      </c>
      <c r="F642" s="45" t="str">
        <f t="shared" si="109"/>
        <v>-</v>
      </c>
    </row>
    <row r="643" spans="1:6" ht="12.75" customHeight="1" x14ac:dyDescent="0.2">
      <c r="A643" s="63" t="s">
        <v>582</v>
      </c>
      <c r="B643" s="64" t="s">
        <v>1236</v>
      </c>
      <c r="C643" s="247" t="s">
        <v>1237</v>
      </c>
      <c r="D643" s="60">
        <f>D422+D430</f>
        <v>683969.12</v>
      </c>
      <c r="E643" s="60">
        <f>E422+E430</f>
        <v>827048.25</v>
      </c>
      <c r="F643" s="45">
        <f t="shared" si="109"/>
        <v>120.91894587287801</v>
      </c>
    </row>
    <row r="644" spans="1:6" ht="12.75" customHeight="1" x14ac:dyDescent="0.2">
      <c r="A644" s="63" t="s">
        <v>582</v>
      </c>
      <c r="B644" s="64" t="s">
        <v>1238</v>
      </c>
      <c r="C644" s="247" t="s">
        <v>1239</v>
      </c>
      <c r="D644" s="60">
        <f>D423+D535</f>
        <v>694817.52</v>
      </c>
      <c r="E644" s="60">
        <f>E423+E535</f>
        <v>1064682.3700000001</v>
      </c>
      <c r="F644" s="45">
        <f t="shared" si="109"/>
        <v>153.23194066839307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10848.400000000023</v>
      </c>
      <c r="E646" s="60">
        <f t="shared" si="164"/>
        <v>237634.12000000011</v>
      </c>
      <c r="F646" s="45">
        <f t="shared" si="109"/>
        <v>2190.4992441281629</v>
      </c>
    </row>
    <row r="647" spans="1:6" ht="24" x14ac:dyDescent="0.2">
      <c r="A647" s="251" t="s">
        <v>1244</v>
      </c>
      <c r="B647" s="64" t="s">
        <v>1245</v>
      </c>
      <c r="C647" s="252" t="s">
        <v>1244</v>
      </c>
      <c r="D647" s="60">
        <f>IF(D426-D427+D641-D642&gt;=0,D426-D427+D641-D642,0)</f>
        <v>20273.829999999987</v>
      </c>
      <c r="E647" s="60">
        <f>IF(E426-E427+E641-E642&gt;=0,E426-E427+E641-E642,0)</f>
        <v>7282.4899999999625</v>
      </c>
      <c r="F647" s="45">
        <f t="shared" si="109"/>
        <v>35.92064252289758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9425.4299999999639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230351.63000000015</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20.49</v>
      </c>
      <c r="E653" s="194">
        <v>67.81</v>
      </c>
      <c r="F653" s="45">
        <f t="shared" ref="F653:F740" si="167">IF(D653&lt;&gt;0,IF(E653/D653&gt;=100,"&gt;&gt;100",E653/D653*100),"-")</f>
        <v>330.94192288921425</v>
      </c>
    </row>
    <row r="654" spans="1:6" ht="12.75" customHeight="1" x14ac:dyDescent="0.2">
      <c r="A654" s="63" t="s">
        <v>1257</v>
      </c>
      <c r="B654" s="64" t="s">
        <v>1258</v>
      </c>
      <c r="C654" s="247" t="s">
        <v>1257</v>
      </c>
      <c r="D654" s="194">
        <v>44903.31</v>
      </c>
      <c r="E654" s="194">
        <v>37003.03</v>
      </c>
      <c r="F654" s="45">
        <f t="shared" si="167"/>
        <v>82.40601862089899</v>
      </c>
    </row>
    <row r="655" spans="1:6" ht="12.75" customHeight="1" x14ac:dyDescent="0.2">
      <c r="A655" s="63" t="s">
        <v>1259</v>
      </c>
      <c r="B655" s="64" t="s">
        <v>1260</v>
      </c>
      <c r="C655" s="247" t="s">
        <v>1259</v>
      </c>
      <c r="D655" s="194">
        <v>44855.99</v>
      </c>
      <c r="E655" s="194">
        <v>36947.19</v>
      </c>
      <c r="F655" s="45">
        <f t="shared" si="167"/>
        <v>82.368464055748191</v>
      </c>
    </row>
    <row r="656" spans="1:6" ht="24" x14ac:dyDescent="0.2">
      <c r="A656" s="63">
        <v>11</v>
      </c>
      <c r="B656" s="64" t="s">
        <v>1261</v>
      </c>
      <c r="C656" s="247" t="s">
        <v>1262</v>
      </c>
      <c r="D656" s="60">
        <f t="shared" ref="D656:E656" si="168">+D653+D654-D655</f>
        <v>67.809999999997672</v>
      </c>
      <c r="E656" s="60">
        <f t="shared" si="168"/>
        <v>123.64999999999418</v>
      </c>
      <c r="F656" s="45">
        <f t="shared" si="167"/>
        <v>182.34773632207407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23</v>
      </c>
      <c r="F658" s="45">
        <f t="shared" si="167"/>
        <v>95.833333333333343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24</v>
      </c>
      <c r="E660" s="253">
        <v>23</v>
      </c>
      <c r="F660" s="45">
        <f t="shared" si="167"/>
        <v>95.833333333333343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34592.019999999997</v>
      </c>
      <c r="E683" s="192">
        <v>36618.07</v>
      </c>
      <c r="F683" s="71">
        <f t="shared" si="167"/>
        <v>105.85698666917978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121470</v>
      </c>
      <c r="E685" s="194">
        <v>73600</v>
      </c>
      <c r="F685" s="45">
        <f t="shared" si="167"/>
        <v>60.591092450810905</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82471.7</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2654.46</v>
      </c>
      <c r="E732" s="192">
        <v>0</v>
      </c>
      <c r="F732" s="71">
        <f t="shared" si="167"/>
        <v>0</v>
      </c>
    </row>
    <row r="733" spans="1:6" ht="12.75" customHeight="1" x14ac:dyDescent="0.2">
      <c r="A733" s="70">
        <v>31215</v>
      </c>
      <c r="B733" s="65" t="s">
        <v>1396</v>
      </c>
      <c r="C733" s="278" t="s">
        <v>1397</v>
      </c>
      <c r="D733" s="192">
        <v>0</v>
      </c>
      <c r="E733" s="192">
        <v>4486.4399999999996</v>
      </c>
      <c r="F733" s="71" t="str">
        <f t="shared" si="167"/>
        <v>-</v>
      </c>
    </row>
    <row r="734" spans="1:6" ht="12.75" customHeight="1" x14ac:dyDescent="0.2">
      <c r="A734" s="70">
        <v>32121</v>
      </c>
      <c r="B734" s="65" t="s">
        <v>1398</v>
      </c>
      <c r="C734" s="278" t="s">
        <v>1399</v>
      </c>
      <c r="D734" s="192">
        <v>4562.21</v>
      </c>
      <c r="E734" s="192">
        <v>2828.86</v>
      </c>
      <c r="F734" s="71">
        <f t="shared" si="167"/>
        <v>62.006352184577217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1879.65</v>
      </c>
      <c r="E736" s="194">
        <v>0</v>
      </c>
      <c r="F736" s="45">
        <f t="shared" si="167"/>
        <v>0</v>
      </c>
    </row>
    <row r="737" spans="1:6" ht="12.75" customHeight="1" x14ac:dyDescent="0.2">
      <c r="A737" s="63" t="s">
        <v>1404</v>
      </c>
      <c r="B737" s="64" t="s">
        <v>1405</v>
      </c>
      <c r="C737" s="247" t="s">
        <v>1404</v>
      </c>
      <c r="D737" s="194">
        <v>5886.3</v>
      </c>
      <c r="E737" s="194">
        <v>8168.94</v>
      </c>
      <c r="F737" s="45">
        <f t="shared" si="167"/>
        <v>138.7788593853524</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5944.2</v>
      </c>
      <c r="E741" s="192">
        <v>5944.2</v>
      </c>
      <c r="F741" s="71">
        <f t="shared" ref="F741:F1006" si="169">IF(D741&lt;&gt;0,IF(E741/D741&gt;=100,"&gt;&gt;100",E741/D741*100),"-")</f>
        <v>100</v>
      </c>
    </row>
    <row r="742" spans="1:6" ht="12.75" customHeight="1" x14ac:dyDescent="0.2">
      <c r="A742" s="70" t="s">
        <v>1414</v>
      </c>
      <c r="B742" s="65" t="s">
        <v>1415</v>
      </c>
      <c r="C742" s="278" t="s">
        <v>1414</v>
      </c>
      <c r="D742" s="192">
        <v>2107.5</v>
      </c>
      <c r="E742" s="192">
        <v>1839.67</v>
      </c>
      <c r="F742" s="71">
        <f t="shared" si="169"/>
        <v>87.29157769869515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3202116.67</v>
      </c>
      <c r="E6" s="180">
        <f t="shared" si="0"/>
        <v>3366448.97</v>
      </c>
      <c r="F6" s="181">
        <f t="shared" ref="F6:F298" si="1">IF(D6&gt;0,IF(E6/D6&gt;=100,"&gt;&gt;100",E6/D6*100),"-")</f>
        <v>105.13198977225275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3196111.62</v>
      </c>
      <c r="E7" s="79">
        <f t="shared" si="2"/>
        <v>3206048.2800000003</v>
      </c>
      <c r="F7" s="71">
        <f t="shared" si="1"/>
        <v>100.31089840347943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43827.7</v>
      </c>
      <c r="E8" s="79">
        <f>E9+E10-E11</f>
        <v>44155.199999999997</v>
      </c>
      <c r="F8" s="71">
        <f t="shared" si="1"/>
        <v>100.74724432265438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39792.949999999997</v>
      </c>
      <c r="E9" s="192">
        <v>39792.949999999997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4034.75</v>
      </c>
      <c r="E10" s="192">
        <v>4362.25</v>
      </c>
      <c r="F10" s="71">
        <f t="shared" si="1"/>
        <v>108.11698370407088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3152283.92</v>
      </c>
      <c r="E12" s="79">
        <f t="shared" si="3"/>
        <v>3000609.7800000003</v>
      </c>
      <c r="F12" s="71">
        <f t="shared" si="1"/>
        <v>95.188436579659381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912134.41999999993</v>
      </c>
      <c r="E13" s="79">
        <f t="shared" si="4"/>
        <v>704449.23</v>
      </c>
      <c r="F13" s="71">
        <f t="shared" si="1"/>
        <v>77.230857048460038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1840822.15</v>
      </c>
      <c r="E15" s="192">
        <v>1840822.15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928687.73</v>
      </c>
      <c r="E18" s="192">
        <v>1136372.92</v>
      </c>
      <c r="F18" s="71">
        <f t="shared" si="1"/>
        <v>122.36329643334471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66207.890000000014</v>
      </c>
      <c r="E19" s="79">
        <f t="shared" si="5"/>
        <v>22562.420000000042</v>
      </c>
      <c r="F19" s="71">
        <f t="shared" si="1"/>
        <v>34.078143858685181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343513.82</v>
      </c>
      <c r="E20" s="192">
        <v>340976.96</v>
      </c>
      <c r="F20" s="71">
        <f t="shared" si="1"/>
        <v>99.261496961024747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143632.07</v>
      </c>
      <c r="E22" s="192">
        <v>143632.07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1211.21</v>
      </c>
      <c r="E24" s="192">
        <v>1211.21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2581.7199999999998</v>
      </c>
      <c r="E25" s="192">
        <v>2581.7199999999998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28180.240000000002</v>
      </c>
      <c r="E26" s="192">
        <v>32071.63</v>
      </c>
      <c r="F26" s="71">
        <f t="shared" si="1"/>
        <v>113.80893136467253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452911.17</v>
      </c>
      <c r="E28" s="192">
        <v>497911.17</v>
      </c>
      <c r="F28" s="71">
        <f t="shared" si="1"/>
        <v>109.93572315736881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0.67000000000007276</v>
      </c>
      <c r="E29" s="79">
        <f t="shared" si="6"/>
        <v>0.67000000000007276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10668.01</v>
      </c>
      <c r="E30" s="192">
        <v>10668.01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10667.34</v>
      </c>
      <c r="E34" s="192">
        <v>10667.34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2173940.94</v>
      </c>
      <c r="E35" s="79">
        <f t="shared" si="7"/>
        <v>2273597.46</v>
      </c>
      <c r="F35" s="71">
        <f t="shared" si="1"/>
        <v>104.58414109446782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2206996.79</v>
      </c>
      <c r="E36" s="192">
        <v>2306653.31</v>
      </c>
      <c r="F36" s="71">
        <f t="shared" si="1"/>
        <v>104.51548096723783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6320.46</v>
      </c>
      <c r="E37" s="192">
        <v>6320.46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39376.31</v>
      </c>
      <c r="E40" s="192">
        <v>39376.31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78.279999999998836</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13212.05</v>
      </c>
      <c r="E54" s="192">
        <v>14093.13</v>
      </c>
      <c r="F54" s="71">
        <f t="shared" si="1"/>
        <v>106.66876071465063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13212.05</v>
      </c>
      <c r="E55" s="192">
        <v>14014.85</v>
      </c>
      <c r="F55" s="71">
        <f t="shared" si="1"/>
        <v>106.07627128265487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161205.01999999999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161205.01999999999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6005.05</v>
      </c>
      <c r="E69" s="79">
        <f>E70+E82+E88+E119+E135+E147+E165+E171</f>
        <v>160400.69</v>
      </c>
      <c r="F69" s="71">
        <f t="shared" si="1"/>
        <v>2671.096660310905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67.81</v>
      </c>
      <c r="E70" s="79">
        <f t="shared" si="12"/>
        <v>123.65</v>
      </c>
      <c r="F70" s="71">
        <f t="shared" si="1"/>
        <v>182.3477363220764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67.81</v>
      </c>
      <c r="E80" s="192">
        <v>123.65</v>
      </c>
      <c r="F80" s="71">
        <f t="shared" si="1"/>
        <v>182.3477363220764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4516.8099999999995</v>
      </c>
      <c r="E82" s="79">
        <f>SUM(E83:E85)-E86+E87</f>
        <v>5022.2999999999993</v>
      </c>
      <c r="F82" s="71">
        <f t="shared" si="1"/>
        <v>111.19130536816913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2387.2399999999998</v>
      </c>
      <c r="E84" s="192">
        <v>2387.2399999999998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2129.5700000000002</v>
      </c>
      <c r="E87" s="192">
        <v>2635.06</v>
      </c>
      <c r="F87" s="71">
        <f t="shared" si="1"/>
        <v>123.73671680198348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1420.43</v>
      </c>
      <c r="E147" s="79">
        <f t="shared" si="24"/>
        <v>155254.74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155254.74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155254.74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1420.43</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3202116.67</v>
      </c>
      <c r="E176" s="79">
        <f>E177+E251</f>
        <v>3366448.9699999997</v>
      </c>
      <c r="F176" s="71">
        <f t="shared" si="1"/>
        <v>105.13198977225274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10775.5</v>
      </c>
      <c r="E177" s="79">
        <f>E178+E197+E203+E219+E247+E248</f>
        <v>129130.32</v>
      </c>
      <c r="F177" s="71">
        <f t="shared" si="1"/>
        <v>1198.36963481973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10641.71</v>
      </c>
      <c r="E178" s="79">
        <f>SUM(E179:E181)+E185+E186+SUM(E194:E196)</f>
        <v>58515.73</v>
      </c>
      <c r="F178" s="71">
        <f t="shared" si="1"/>
        <v>549.87149621630374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1998.04</v>
      </c>
      <c r="E179" s="192">
        <v>44476.91</v>
      </c>
      <c r="F179" s="71">
        <f t="shared" si="1"/>
        <v>2226.0270064663373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8643.67</v>
      </c>
      <c r="E180" s="192">
        <v>14038.82</v>
      </c>
      <c r="F180" s="71">
        <f t="shared" si="1"/>
        <v>162.41735281425599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133.79</v>
      </c>
      <c r="E197" s="79">
        <f>SUM(E198:E202)</f>
        <v>70614.59</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133.79</v>
      </c>
      <c r="E199" s="192">
        <v>133.79</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70480.800000000003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3191341.17</v>
      </c>
      <c r="E251" s="79">
        <f>+E252+E255-E264+E274+E291</f>
        <v>3237318.65</v>
      </c>
      <c r="F251" s="71">
        <f t="shared" si="1"/>
        <v>101.44069460301543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3181915.74</v>
      </c>
      <c r="E252" s="79">
        <f>E253-E254</f>
        <v>3210706.82</v>
      </c>
      <c r="F252" s="71">
        <f t="shared" si="1"/>
        <v>100.90483477101753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3181915.74</v>
      </c>
      <c r="E253" s="192">
        <v>3210706.82</v>
      </c>
      <c r="F253" s="71">
        <f t="shared" si="1"/>
        <v>100.90483477101753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9425.4299999999348</v>
      </c>
      <c r="E255" s="79">
        <f>E256-E260</f>
        <v>-230351.63</v>
      </c>
      <c r="F255" s="71">
        <f t="shared" si="1"/>
        <v>-2443.9376240659749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748152.85</v>
      </c>
      <c r="E256" s="79">
        <f>SUM(E257:E259)</f>
        <v>882031.13</v>
      </c>
      <c r="F256" s="71">
        <f t="shared" si="1"/>
        <v>117.89450912336964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748152.85</v>
      </c>
      <c r="E257" s="192">
        <v>882031.13</v>
      </c>
      <c r="F257" s="71">
        <f t="shared" si="1"/>
        <v>117.89450912336964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738727.42</v>
      </c>
      <c r="E260" s="79">
        <f>SUM(E261:E263)</f>
        <v>1112382.76</v>
      </c>
      <c r="F260" s="71">
        <f t="shared" si="1"/>
        <v>150.58094905966803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738727.42</v>
      </c>
      <c r="E262" s="192">
        <v>1111311.29</v>
      </c>
      <c r="F262" s="71">
        <f t="shared" si="1"/>
        <v>150.43590638614714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1071.47</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256963.46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256963.46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256963.46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1420.43</v>
      </c>
      <c r="E303" s="192">
        <v>155254.74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1008.95</v>
      </c>
      <c r="E308" s="192">
        <v>1514.44</v>
      </c>
      <c r="F308" s="71">
        <f t="shared" si="43"/>
        <v>150.10059963328212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1120.6199999999999</v>
      </c>
      <c r="E311" s="192">
        <v>1120.6199999999999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1998.04</v>
      </c>
      <c r="E336" s="192">
        <v>44476.91</v>
      </c>
      <c r="F336" s="71">
        <f t="shared" si="43"/>
        <v>2226.0270064663373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8643.67</v>
      </c>
      <c r="E337" s="192">
        <v>14038.82</v>
      </c>
      <c r="F337" s="71">
        <f t="shared" si="43"/>
        <v>162.41735281425599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133.79</v>
      </c>
      <c r="E339" s="192">
        <v>70614.59</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D109" sqref="D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694817.52</v>
      </c>
      <c r="E107" s="60">
        <f t="shared" si="21"/>
        <v>1064682.3700000001</v>
      </c>
      <c r="F107" s="45">
        <f t="shared" si="1"/>
        <v>153.23194066839307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694817.52</v>
      </c>
      <c r="E109" s="194">
        <v>1064682.3700000001</v>
      </c>
      <c r="F109" s="45">
        <f t="shared" si="1"/>
        <v>153.23194066839307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694817.52</v>
      </c>
      <c r="E141" s="81">
        <f t="shared" si="28"/>
        <v>1064682.3700000001</v>
      </c>
      <c r="F141" s="61">
        <f t="shared" si="1"/>
        <v>153.23194066839307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10775.5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1065378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692794.13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578807.37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113986.76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372583.87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947023.17999999993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644920.11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536328.5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108591.61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302103.07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129130.32000000007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129130.32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58515.73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70614.59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37269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soldo</cp:lastModifiedBy>
  <cp:lastPrinted>2025-11-26T12:43:51Z</cp:lastPrinted>
  <dcterms:created xsi:type="dcterms:W3CDTF">2022-04-01T05:14:30Z</dcterms:created>
  <dcterms:modified xsi:type="dcterms:W3CDTF">2026-01-30T13:58:13Z</dcterms:modified>
</cp:coreProperties>
</file>